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I:\legal\attys\Joseph\Data Call Matrix\"/>
    </mc:Choice>
  </mc:AlternateContent>
  <workbookProtection workbookAlgorithmName="SHA-512" workbookHashValue="J0sP8xBG/Y/yVGKeCwQ75Wz68ppzR5HKmcKztRNEv3rU9dBfnIqkiLD8rLiCD/ofZ4GxinnoPGUuyfz/y1+CwA==" workbookSaltValue="K1L60I8E7iZMfWlhj8K4fw==" workbookSpinCount="100000" lockStructure="1"/>
  <bookViews>
    <workbookView xWindow="0" yWindow="0" windowWidth="20490" windowHeight="7530" tabRatio="998"/>
  </bookViews>
  <sheets>
    <sheet name="Version" sheetId="67" r:id="rId1"/>
    <sheet name="Instructions" sheetId="68" r:id="rId2"/>
    <sheet name="OPS &amp; INVEST Stmt Income" sheetId="1" r:id="rId3"/>
    <sheet name="OPS &amp; INVEST Part 1A" sheetId="2" r:id="rId4"/>
    <sheet name="OPS &amp; INVEST Part 1B" sheetId="66" r:id="rId5"/>
    <sheet name="OPS &amp; INVEST Part 2A" sheetId="4" r:id="rId6"/>
    <sheet name="OPS &amp; INVEST Part 2B" sheetId="5" r:id="rId7"/>
    <sheet name="OPS &amp; INVEST Part 3" sheetId="6" r:id="rId8"/>
    <sheet name="OPS &amp; INVEST Part 4" sheetId="7" r:id="rId9"/>
    <sheet name="Sch F - Part 1" sheetId="9" r:id="rId10"/>
    <sheet name="Sch F - Part 2" sheetId="65" r:id="rId11"/>
    <sheet name="Sch H - Part 1" sheetId="13" r:id="rId12"/>
    <sheet name="Sch H - Part 2" sheetId="14" r:id="rId13"/>
    <sheet name="Sch H - Part 3 &amp; Verification" sheetId="15" r:id="rId14"/>
    <sheet name="Sch H - Part 4" sheetId="16" r:id="rId15"/>
    <sheet name="Sch P Interrogatories" sheetId="63" r:id="rId16"/>
    <sheet name="Supp Sch Bus Written " sheetId="64" r:id="rId17"/>
    <sheet name="END OF DATA ENTRY TABS" sheetId="73" r:id="rId18"/>
    <sheet name="V_Data" sheetId="69" r:id="rId19"/>
    <sheet name="V_OPS &amp; INVEST Stmt Income" sheetId="3" r:id="rId20"/>
    <sheet name="V_OPS &amp; INVEST Part 1A" sheetId="70" r:id="rId21"/>
    <sheet name="V_OPS &amp; INVEST Part 1B" sheetId="71" r:id="rId22"/>
    <sheet name="V_OPS &amp; INVEST Part 2A" sheetId="72" r:id="rId23"/>
    <sheet name="V_OPS &amp; INVEST Part 2B" sheetId="8" r:id="rId24"/>
    <sheet name="V_OPS &amp; INVEST Part 3" sheetId="10" r:id="rId25"/>
    <sheet name="V_OPS &amp; INVEST Part 4" sheetId="11" r:id="rId26"/>
    <sheet name="V_Sch H - Part 4" sheetId="74" r:id="rId27"/>
  </sheets>
  <definedNames>
    <definedName name="_xlnm.Print_Area" localSheetId="4">'OPS &amp; INVEST Part 1B'!$G$2:$M$44</definedName>
    <definedName name="_xlnm.Print_Area" localSheetId="2">'OPS &amp; INVEST Stmt Income'!$G$2:$M$78</definedName>
    <definedName name="_xlnm.Print_Area" localSheetId="14">'Sch H - Part 4'!$G$1:$M$10</definedName>
    <definedName name="_xlnm.Print_Area" localSheetId="15">'Sch P Interrogatories'!$G$2:$L$41</definedName>
  </definedNames>
  <calcPr calcId="171027"/>
</workbook>
</file>

<file path=xl/calcChain.xml><?xml version="1.0" encoding="utf-8"?>
<calcChain xmlns="http://schemas.openxmlformats.org/spreadsheetml/2006/main">
  <c r="R43" i="6" l="1"/>
  <c r="R44" i="6"/>
  <c r="R34" i="6"/>
  <c r="K10" i="16" l="1"/>
  <c r="R60" i="6" l="1"/>
  <c r="M17" i="5"/>
  <c r="N17" i="5"/>
  <c r="N12" i="5"/>
  <c r="M17" i="4"/>
  <c r="N17" i="4"/>
  <c r="N15" i="4"/>
  <c r="M15" i="4"/>
  <c r="M12" i="4"/>
  <c r="N12" i="4"/>
  <c r="K10" i="4"/>
  <c r="L10" i="4"/>
  <c r="M10" i="4"/>
  <c r="N10" i="4"/>
  <c r="K12" i="66"/>
  <c r="Q33" i="64" l="1"/>
  <c r="D33" i="64" s="1"/>
  <c r="Q34" i="64"/>
  <c r="D34" i="64" s="1"/>
  <c r="Q35" i="64"/>
  <c r="Q36" i="64"/>
  <c r="Q37" i="64"/>
  <c r="Q38" i="64"/>
  <c r="D38" i="64" s="1"/>
  <c r="Q39" i="64"/>
  <c r="Q40" i="64"/>
  <c r="Q41" i="64"/>
  <c r="Q42" i="64"/>
  <c r="D42" i="64" s="1"/>
  <c r="P43" i="64"/>
  <c r="P33" i="64"/>
  <c r="P34" i="64"/>
  <c r="P35" i="64"/>
  <c r="P36" i="64"/>
  <c r="P37" i="64"/>
  <c r="P38" i="64"/>
  <c r="P39" i="64"/>
  <c r="P40" i="64"/>
  <c r="P41" i="64"/>
  <c r="P42" i="64"/>
  <c r="N43" i="64"/>
  <c r="N32" i="64"/>
  <c r="N33" i="64"/>
  <c r="N34" i="64"/>
  <c r="N35" i="64"/>
  <c r="N36" i="64"/>
  <c r="N37" i="64"/>
  <c r="N38" i="64"/>
  <c r="N39" i="64"/>
  <c r="N40" i="64"/>
  <c r="N41" i="64"/>
  <c r="N42" i="64"/>
  <c r="D41" i="64"/>
  <c r="D40" i="64"/>
  <c r="D39" i="64"/>
  <c r="D37" i="64"/>
  <c r="D36" i="64"/>
  <c r="D35" i="64"/>
  <c r="P18" i="7" l="1"/>
  <c r="P17" i="7"/>
  <c r="P16" i="7"/>
  <c r="P15" i="7"/>
  <c r="P13" i="7"/>
  <c r="P12" i="7"/>
  <c r="P11" i="7"/>
  <c r="P10" i="7"/>
  <c r="P9" i="7"/>
  <c r="R47" i="6" l="1"/>
  <c r="R59" i="6"/>
  <c r="R58" i="6"/>
  <c r="R57" i="6"/>
  <c r="R56" i="6"/>
  <c r="R55" i="6"/>
  <c r="R54" i="6"/>
  <c r="R53" i="6"/>
  <c r="R52" i="6"/>
  <c r="R51" i="6"/>
  <c r="R50" i="6"/>
  <c r="R49" i="6"/>
  <c r="R46" i="6"/>
  <c r="R45" i="6"/>
  <c r="R42" i="6"/>
  <c r="R41" i="6"/>
  <c r="R40" i="6"/>
  <c r="R39" i="6"/>
  <c r="R38" i="6"/>
  <c r="R37" i="6"/>
  <c r="R36" i="6"/>
  <c r="R33" i="6"/>
  <c r="R32" i="6"/>
  <c r="R31" i="6"/>
  <c r="R30" i="6"/>
  <c r="R29" i="6"/>
  <c r="R28" i="6"/>
  <c r="R27" i="6"/>
  <c r="R26" i="6"/>
  <c r="R25" i="6"/>
  <c r="R24" i="6"/>
  <c r="R23" i="6"/>
  <c r="R22" i="6"/>
  <c r="R21" i="6"/>
  <c r="R20" i="6"/>
  <c r="R19" i="6"/>
  <c r="R18" i="6"/>
  <c r="R17" i="6"/>
  <c r="R16" i="6"/>
  <c r="R14" i="6"/>
  <c r="R13" i="6"/>
  <c r="R12" i="6"/>
  <c r="R11" i="6"/>
  <c r="R10" i="6"/>
  <c r="R9" i="6"/>
  <c r="N23" i="5"/>
  <c r="N22" i="5"/>
  <c r="N21" i="5"/>
  <c r="N20" i="5"/>
  <c r="N19" i="5"/>
  <c r="N18" i="5"/>
  <c r="N16" i="5"/>
  <c r="N15" i="5"/>
  <c r="N14" i="5"/>
  <c r="N11" i="5"/>
  <c r="N10" i="5"/>
  <c r="N9" i="5"/>
  <c r="K51" i="1" l="1"/>
  <c r="K78" i="1"/>
  <c r="K66" i="1"/>
  <c r="K77" i="1"/>
  <c r="K65" i="1"/>
  <c r="K50" i="1"/>
  <c r="K49" i="1"/>
  <c r="K48" i="1"/>
  <c r="K47" i="1"/>
  <c r="K46" i="1"/>
  <c r="K45" i="1"/>
  <c r="K44" i="1"/>
  <c r="K43" i="1"/>
  <c r="K42" i="1"/>
  <c r="K41" i="1"/>
  <c r="K40" i="1"/>
  <c r="K39" i="1"/>
  <c r="K38" i="1"/>
  <c r="K37" i="1"/>
  <c r="K36" i="1"/>
  <c r="K35" i="1"/>
  <c r="K34" i="1"/>
  <c r="K33" i="1"/>
  <c r="K53" i="1"/>
  <c r="K52" i="1"/>
  <c r="K32" i="1"/>
  <c r="K31" i="1"/>
  <c r="K29" i="1"/>
  <c r="K28" i="1"/>
  <c r="K27" i="1"/>
  <c r="K24" i="1"/>
  <c r="K23" i="1"/>
  <c r="K22" i="1"/>
  <c r="K20" i="1"/>
  <c r="K19" i="1"/>
  <c r="K18" i="1"/>
  <c r="K17" i="1"/>
  <c r="K16" i="1"/>
  <c r="K14" i="1"/>
  <c r="K13" i="1"/>
  <c r="K12" i="1"/>
  <c r="K11" i="1"/>
  <c r="K10" i="1"/>
  <c r="K26" i="1"/>
  <c r="P28" i="15" l="1"/>
  <c r="K15" i="66" l="1"/>
  <c r="K18" i="66"/>
  <c r="K32" i="66"/>
  <c r="K44" i="66"/>
  <c r="K43" i="66"/>
  <c r="K20" i="66"/>
  <c r="K19" i="66"/>
  <c r="N14" i="2"/>
  <c r="N27" i="2"/>
  <c r="N26" i="2"/>
  <c r="Q50" i="64"/>
  <c r="D50" i="64" s="1"/>
  <c r="N50" i="64"/>
  <c r="Q49" i="64"/>
  <c r="D49" i="64" s="1"/>
  <c r="Q48" i="64"/>
  <c r="D48" i="64" s="1"/>
  <c r="Q47" i="64"/>
  <c r="D47" i="64" s="1"/>
  <c r="Q46" i="64"/>
  <c r="D46" i="64" s="1"/>
  <c r="N46" i="64"/>
  <c r="Q45" i="64"/>
  <c r="D45" i="64" s="1"/>
  <c r="Q44" i="64"/>
  <c r="D44" i="64" s="1"/>
  <c r="N44" i="64"/>
  <c r="Q43" i="64"/>
  <c r="D43" i="64" s="1"/>
  <c r="Q32" i="64"/>
  <c r="D32" i="64" s="1"/>
  <c r="P32" i="64"/>
  <c r="Q31" i="64"/>
  <c r="D31" i="64" s="1"/>
  <c r="P31" i="64"/>
  <c r="N31" i="64"/>
  <c r="Q30" i="64"/>
  <c r="D30" i="64" s="1"/>
  <c r="P30" i="64"/>
  <c r="N30" i="64"/>
  <c r="Q29" i="64"/>
  <c r="D29" i="64" s="1"/>
  <c r="P29" i="64"/>
  <c r="N29" i="64"/>
  <c r="Q28" i="64"/>
  <c r="D28" i="64" s="1"/>
  <c r="P28" i="64"/>
  <c r="N28" i="64"/>
  <c r="Q27" i="64"/>
  <c r="D27" i="64" s="1"/>
  <c r="P27" i="64"/>
  <c r="N27" i="64"/>
  <c r="Q26" i="64"/>
  <c r="D26" i="64" s="1"/>
  <c r="P26" i="64"/>
  <c r="N26" i="64"/>
  <c r="Q25" i="64"/>
  <c r="D25" i="64" s="1"/>
  <c r="P25" i="64"/>
  <c r="N25" i="64"/>
  <c r="Q24" i="64"/>
  <c r="D24" i="64" s="1"/>
  <c r="P24" i="64"/>
  <c r="N24" i="64"/>
  <c r="Q23" i="64"/>
  <c r="D23" i="64" s="1"/>
  <c r="P23" i="64"/>
  <c r="N23" i="64"/>
  <c r="Q22" i="64"/>
  <c r="D22" i="64" s="1"/>
  <c r="P22" i="64"/>
  <c r="N22" i="64"/>
  <c r="Q21" i="64"/>
  <c r="D21" i="64" s="1"/>
  <c r="P21" i="64"/>
  <c r="N21" i="64"/>
  <c r="Q20" i="64"/>
  <c r="D20" i="64" s="1"/>
  <c r="P20" i="64"/>
  <c r="N20" i="64"/>
  <c r="Q19" i="64"/>
  <c r="D19" i="64" s="1"/>
  <c r="P19" i="64"/>
  <c r="N19" i="64"/>
  <c r="Q18" i="64"/>
  <c r="D18" i="64" s="1"/>
  <c r="P18" i="64"/>
  <c r="N18" i="64"/>
  <c r="Q17" i="64"/>
  <c r="D17" i="64" s="1"/>
  <c r="P17" i="64"/>
  <c r="N17" i="64"/>
  <c r="Q16" i="64"/>
  <c r="D16" i="64" s="1"/>
  <c r="P16" i="64"/>
  <c r="N16" i="64"/>
  <c r="Q15" i="64"/>
  <c r="D15" i="64" s="1"/>
  <c r="P15" i="64"/>
  <c r="N15" i="64"/>
  <c r="Q14" i="64"/>
  <c r="D14" i="64" s="1"/>
  <c r="P14" i="64"/>
  <c r="N14" i="64"/>
  <c r="Q13" i="64"/>
  <c r="D13" i="64" s="1"/>
  <c r="P13" i="64"/>
  <c r="N13" i="64"/>
  <c r="Q12" i="64"/>
  <c r="D12" i="64" s="1"/>
  <c r="P12" i="64"/>
  <c r="N12" i="64"/>
  <c r="Q11" i="64"/>
  <c r="D11" i="64" s="1"/>
  <c r="P11" i="64"/>
  <c r="N11" i="64"/>
  <c r="Q10" i="64"/>
  <c r="D10" i="64" s="1"/>
  <c r="P10" i="64"/>
  <c r="N10" i="64"/>
  <c r="Q9" i="64"/>
  <c r="D9" i="64" s="1"/>
  <c r="P9" i="64"/>
  <c r="N9" i="64"/>
  <c r="Q8" i="64"/>
  <c r="P8" i="64"/>
  <c r="N8" i="64"/>
  <c r="G8" i="64"/>
  <c r="D8" i="64"/>
  <c r="L41" i="63"/>
  <c r="D41" i="63" s="1"/>
  <c r="K41" i="63"/>
  <c r="L40" i="63"/>
  <c r="D40" i="63" s="1"/>
  <c r="K40" i="63"/>
  <c r="L39" i="63"/>
  <c r="D39" i="63" s="1"/>
  <c r="K39" i="63"/>
  <c r="L38" i="63"/>
  <c r="D38" i="63" s="1"/>
  <c r="K38" i="63"/>
  <c r="L37" i="63"/>
  <c r="D37" i="63" s="1"/>
  <c r="K37" i="63"/>
  <c r="L36" i="63"/>
  <c r="D36" i="63" s="1"/>
  <c r="K36" i="63"/>
  <c r="L35" i="63"/>
  <c r="D35" i="63" s="1"/>
  <c r="K35" i="63"/>
  <c r="L34" i="63"/>
  <c r="D34" i="63" s="1"/>
  <c r="K34" i="63"/>
  <c r="L33" i="63"/>
  <c r="D33" i="63" s="1"/>
  <c r="K33" i="63"/>
  <c r="L32" i="63"/>
  <c r="D32" i="63" s="1"/>
  <c r="K32" i="63"/>
  <c r="L31" i="63"/>
  <c r="D31" i="63" s="1"/>
  <c r="K31" i="63"/>
  <c r="L30" i="63"/>
  <c r="D30" i="63" s="1"/>
  <c r="K30" i="63"/>
  <c r="L29" i="63"/>
  <c r="D29" i="63" s="1"/>
  <c r="K29" i="63"/>
  <c r="L28" i="63"/>
  <c r="D28" i="63" s="1"/>
  <c r="K28" i="63"/>
  <c r="L27" i="63"/>
  <c r="D27" i="63" s="1"/>
  <c r="K27" i="63"/>
  <c r="L26" i="63"/>
  <c r="D26" i="63" s="1"/>
  <c r="K26" i="63"/>
  <c r="L25" i="63"/>
  <c r="D25" i="63" s="1"/>
  <c r="K25" i="63"/>
  <c r="L24" i="63"/>
  <c r="D24" i="63" s="1"/>
  <c r="K24" i="63"/>
  <c r="L23" i="63"/>
  <c r="D23" i="63" s="1"/>
  <c r="K23" i="63"/>
  <c r="L22" i="63"/>
  <c r="D22" i="63" s="1"/>
  <c r="K22" i="63"/>
  <c r="L21" i="63"/>
  <c r="D21" i="63" s="1"/>
  <c r="K21" i="63"/>
  <c r="L20" i="63"/>
  <c r="D20" i="63" s="1"/>
  <c r="K20" i="63"/>
  <c r="L19" i="63"/>
  <c r="D19" i="63" s="1"/>
  <c r="K19" i="63"/>
  <c r="L18" i="63"/>
  <c r="D18" i="63" s="1"/>
  <c r="K18" i="63"/>
  <c r="L17" i="63"/>
  <c r="D17" i="63" s="1"/>
  <c r="K17" i="63"/>
  <c r="L16" i="63"/>
  <c r="D16" i="63" s="1"/>
  <c r="K16" i="63"/>
  <c r="L15" i="63"/>
  <c r="D15" i="63" s="1"/>
  <c r="K15" i="63"/>
  <c r="L14" i="63"/>
  <c r="D14" i="63" s="1"/>
  <c r="K14" i="63"/>
  <c r="L13" i="63"/>
  <c r="D13" i="63" s="1"/>
  <c r="K13" i="63"/>
  <c r="L12" i="63"/>
  <c r="D12" i="63" s="1"/>
  <c r="K12" i="63"/>
  <c r="L11" i="63"/>
  <c r="D11" i="63" s="1"/>
  <c r="K11" i="63"/>
  <c r="L10" i="63"/>
  <c r="D10" i="63" s="1"/>
  <c r="K10" i="63"/>
  <c r="L9" i="63"/>
  <c r="D9" i="63" s="1"/>
  <c r="K9" i="63"/>
  <c r="L8" i="63"/>
  <c r="D8" i="63" s="1"/>
  <c r="K8" i="63"/>
  <c r="G8" i="63"/>
  <c r="G41" i="63" s="1"/>
  <c r="M10" i="16"/>
  <c r="J10" i="16"/>
  <c r="D10" i="16"/>
  <c r="M9" i="16"/>
  <c r="D9" i="16" s="1"/>
  <c r="L9" i="16"/>
  <c r="M8" i="16"/>
  <c r="D8" i="16" s="1"/>
  <c r="L8" i="16"/>
  <c r="G8" i="16"/>
  <c r="G10" i="16" s="1"/>
  <c r="L46" i="15"/>
  <c r="D46" i="15"/>
  <c r="D45" i="15"/>
  <c r="D44" i="15"/>
  <c r="D43" i="15"/>
  <c r="D42" i="15"/>
  <c r="D41" i="15"/>
  <c r="D40" i="15"/>
  <c r="D39" i="15"/>
  <c r="D38" i="15"/>
  <c r="D37" i="15"/>
  <c r="D36" i="15"/>
  <c r="L35" i="15"/>
  <c r="D35" i="15"/>
  <c r="W28" i="15"/>
  <c r="D28" i="15" s="1"/>
  <c r="T28" i="15"/>
  <c r="K44" i="15" s="1"/>
  <c r="L44" i="15" s="1"/>
  <c r="R28" i="15"/>
  <c r="K43" i="15" s="1"/>
  <c r="L43" i="15" s="1"/>
  <c r="Q28" i="15"/>
  <c r="K38" i="15" s="1"/>
  <c r="L38" i="15" s="1"/>
  <c r="O28" i="15"/>
  <c r="W27" i="15"/>
  <c r="D27" i="15" s="1"/>
  <c r="V27" i="15"/>
  <c r="S27" i="15"/>
  <c r="U27" i="15" s="1"/>
  <c r="W26" i="15"/>
  <c r="D26" i="15" s="1"/>
  <c r="V26" i="15"/>
  <c r="S26" i="15"/>
  <c r="U26" i="15" s="1"/>
  <c r="W25" i="15"/>
  <c r="V25" i="15"/>
  <c r="U25" i="15"/>
  <c r="S25" i="15"/>
  <c r="D25" i="15"/>
  <c r="W24" i="15"/>
  <c r="D24" i="15" s="1"/>
  <c r="V24" i="15"/>
  <c r="S24" i="15"/>
  <c r="U24" i="15" s="1"/>
  <c r="W23" i="15"/>
  <c r="D23" i="15" s="1"/>
  <c r="V23" i="15"/>
  <c r="S23" i="15"/>
  <c r="U23" i="15" s="1"/>
  <c r="W22" i="15"/>
  <c r="D22" i="15" s="1"/>
  <c r="V22" i="15"/>
  <c r="S22" i="15"/>
  <c r="U22" i="15" s="1"/>
  <c r="W21" i="15"/>
  <c r="D21" i="15" s="1"/>
  <c r="V21" i="15"/>
  <c r="S21" i="15"/>
  <c r="U21" i="15" s="1"/>
  <c r="W20" i="15"/>
  <c r="D20" i="15" s="1"/>
  <c r="V20" i="15"/>
  <c r="S20" i="15"/>
  <c r="U20" i="15" s="1"/>
  <c r="W19" i="15"/>
  <c r="D19" i="15" s="1"/>
  <c r="V19" i="15"/>
  <c r="S19" i="15"/>
  <c r="U19" i="15" s="1"/>
  <c r="W18" i="15"/>
  <c r="D18" i="15" s="1"/>
  <c r="V18" i="15"/>
  <c r="S18" i="15"/>
  <c r="U18" i="15" s="1"/>
  <c r="W17" i="15"/>
  <c r="V17" i="15"/>
  <c r="S17" i="15"/>
  <c r="U17" i="15" s="1"/>
  <c r="D17" i="15"/>
  <c r="W16" i="15"/>
  <c r="D16" i="15" s="1"/>
  <c r="V16" i="15"/>
  <c r="S16" i="15"/>
  <c r="U16" i="15" s="1"/>
  <c r="W15" i="15"/>
  <c r="D15" i="15" s="1"/>
  <c r="V15" i="15"/>
  <c r="S15" i="15"/>
  <c r="U15" i="15" s="1"/>
  <c r="W14" i="15"/>
  <c r="D14" i="15" s="1"/>
  <c r="V14" i="15"/>
  <c r="S14" i="15"/>
  <c r="U14" i="15" s="1"/>
  <c r="W13" i="15"/>
  <c r="D13" i="15" s="1"/>
  <c r="V13" i="15"/>
  <c r="S13" i="15"/>
  <c r="U13" i="15" s="1"/>
  <c r="W12" i="15"/>
  <c r="D12" i="15" s="1"/>
  <c r="V12" i="15"/>
  <c r="S12" i="15"/>
  <c r="U12" i="15" s="1"/>
  <c r="W11" i="15"/>
  <c r="D11" i="15" s="1"/>
  <c r="V11" i="15"/>
  <c r="S11" i="15"/>
  <c r="U11" i="15" s="1"/>
  <c r="W10" i="15"/>
  <c r="D10" i="15" s="1"/>
  <c r="V10" i="15"/>
  <c r="S10" i="15"/>
  <c r="U10" i="15" s="1"/>
  <c r="W9" i="15"/>
  <c r="D9" i="15" s="1"/>
  <c r="V9" i="15"/>
  <c r="S9" i="15"/>
  <c r="U9" i="15" s="1"/>
  <c r="W8" i="15"/>
  <c r="D8" i="15" s="1"/>
  <c r="V8" i="15"/>
  <c r="S8" i="15"/>
  <c r="U8" i="15" s="1"/>
  <c r="G8" i="15"/>
  <c r="G42" i="15" s="1"/>
  <c r="U58" i="14"/>
  <c r="Q58" i="14"/>
  <c r="P58" i="14"/>
  <c r="K39" i="15" s="1"/>
  <c r="L39" i="15" s="1"/>
  <c r="D58" i="14"/>
  <c r="U57" i="14"/>
  <c r="T57" i="14"/>
  <c r="D57" i="14"/>
  <c r="U56" i="14"/>
  <c r="D56" i="14" s="1"/>
  <c r="T56" i="14"/>
  <c r="U55" i="14"/>
  <c r="D55" i="14" s="1"/>
  <c r="T55" i="14"/>
  <c r="U54" i="14"/>
  <c r="D54" i="14" s="1"/>
  <c r="T54" i="14"/>
  <c r="U53" i="14"/>
  <c r="D53" i="14" s="1"/>
  <c r="T53" i="14"/>
  <c r="U52" i="14"/>
  <c r="D52" i="14" s="1"/>
  <c r="T52" i="14"/>
  <c r="U51" i="14"/>
  <c r="D51" i="14" s="1"/>
  <c r="T51" i="14"/>
  <c r="U50" i="14"/>
  <c r="D50" i="14" s="1"/>
  <c r="T50" i="14"/>
  <c r="U49" i="14"/>
  <c r="D49" i="14" s="1"/>
  <c r="T49" i="14"/>
  <c r="U48" i="14"/>
  <c r="D48" i="14" s="1"/>
  <c r="T48" i="14"/>
  <c r="U47" i="14"/>
  <c r="D47" i="14" s="1"/>
  <c r="T47" i="14"/>
  <c r="U46" i="14"/>
  <c r="D46" i="14" s="1"/>
  <c r="T46" i="14"/>
  <c r="U45" i="14"/>
  <c r="D45" i="14" s="1"/>
  <c r="T45" i="14"/>
  <c r="U44" i="14"/>
  <c r="D44" i="14" s="1"/>
  <c r="T44" i="14"/>
  <c r="U43" i="14"/>
  <c r="D43" i="14" s="1"/>
  <c r="T43" i="14"/>
  <c r="U42" i="14"/>
  <c r="D42" i="14" s="1"/>
  <c r="T42" i="14"/>
  <c r="U41" i="14"/>
  <c r="D41" i="14" s="1"/>
  <c r="T41" i="14"/>
  <c r="U40" i="14"/>
  <c r="D40" i="14" s="1"/>
  <c r="T40" i="14"/>
  <c r="U39" i="14"/>
  <c r="D39" i="14" s="1"/>
  <c r="T39" i="14"/>
  <c r="U38" i="14"/>
  <c r="D38" i="14" s="1"/>
  <c r="T38" i="14"/>
  <c r="U37" i="14"/>
  <c r="D37" i="14" s="1"/>
  <c r="T37" i="14"/>
  <c r="U36" i="14"/>
  <c r="D36" i="14" s="1"/>
  <c r="T36" i="14"/>
  <c r="U35" i="14"/>
  <c r="D35" i="14" s="1"/>
  <c r="T35" i="14"/>
  <c r="U34" i="14"/>
  <c r="D34" i="14" s="1"/>
  <c r="T34" i="14"/>
  <c r="U33" i="14"/>
  <c r="D33" i="14" s="1"/>
  <c r="T33" i="14"/>
  <c r="U32" i="14"/>
  <c r="D32" i="14" s="1"/>
  <c r="T32" i="14"/>
  <c r="U31" i="14"/>
  <c r="D31" i="14" s="1"/>
  <c r="T31" i="14"/>
  <c r="U30" i="14"/>
  <c r="D30" i="14" s="1"/>
  <c r="T30" i="14"/>
  <c r="U29" i="14"/>
  <c r="D29" i="14" s="1"/>
  <c r="T29" i="14"/>
  <c r="U28" i="14"/>
  <c r="D28" i="14" s="1"/>
  <c r="T28" i="14"/>
  <c r="U27" i="14"/>
  <c r="D27" i="14" s="1"/>
  <c r="T27" i="14"/>
  <c r="U26" i="14"/>
  <c r="D26" i="14" s="1"/>
  <c r="T26" i="14"/>
  <c r="U25" i="14"/>
  <c r="D25" i="14" s="1"/>
  <c r="T25" i="14"/>
  <c r="U24" i="14"/>
  <c r="D24" i="14" s="1"/>
  <c r="T24" i="14"/>
  <c r="U23" i="14"/>
  <c r="D23" i="14" s="1"/>
  <c r="T23" i="14"/>
  <c r="U22" i="14"/>
  <c r="D22" i="14" s="1"/>
  <c r="T22" i="14"/>
  <c r="U21" i="14"/>
  <c r="D21" i="14" s="1"/>
  <c r="T21" i="14"/>
  <c r="U20" i="14"/>
  <c r="D20" i="14" s="1"/>
  <c r="T20" i="14"/>
  <c r="U19" i="14"/>
  <c r="D19" i="14" s="1"/>
  <c r="T19" i="14"/>
  <c r="U18" i="14"/>
  <c r="D18" i="14" s="1"/>
  <c r="T18" i="14"/>
  <c r="U17" i="14"/>
  <c r="D17" i="14" s="1"/>
  <c r="T17" i="14"/>
  <c r="U16" i="14"/>
  <c r="D16" i="14" s="1"/>
  <c r="T16" i="14"/>
  <c r="U15" i="14"/>
  <c r="D15" i="14" s="1"/>
  <c r="T15" i="14"/>
  <c r="U14" i="14"/>
  <c r="D14" i="14" s="1"/>
  <c r="T14" i="14"/>
  <c r="U13" i="14"/>
  <c r="D13" i="14" s="1"/>
  <c r="T13" i="14"/>
  <c r="U12" i="14"/>
  <c r="D12" i="14" s="1"/>
  <c r="T12" i="14"/>
  <c r="U11" i="14"/>
  <c r="D11" i="14" s="1"/>
  <c r="T11" i="14"/>
  <c r="U10" i="14"/>
  <c r="D10" i="14" s="1"/>
  <c r="T10" i="14"/>
  <c r="U9" i="14"/>
  <c r="D9" i="14" s="1"/>
  <c r="T9" i="14"/>
  <c r="U8" i="14"/>
  <c r="D8" i="14" s="1"/>
  <c r="T8" i="14"/>
  <c r="G8" i="14"/>
  <c r="G45" i="14" s="1"/>
  <c r="T58" i="13"/>
  <c r="R58" i="13"/>
  <c r="K42" i="15" s="1"/>
  <c r="L42" i="15" s="1"/>
  <c r="Q58" i="13"/>
  <c r="K37" i="15" s="1"/>
  <c r="O58" i="13"/>
  <c r="N58" i="13"/>
  <c r="D58" i="13"/>
  <c r="T57" i="13"/>
  <c r="D57" i="13" s="1"/>
  <c r="S57" i="13"/>
  <c r="T56" i="13"/>
  <c r="D56" i="13" s="1"/>
  <c r="S56" i="13"/>
  <c r="T55" i="13"/>
  <c r="S55" i="13"/>
  <c r="D55" i="13"/>
  <c r="T54" i="13"/>
  <c r="S54" i="13"/>
  <c r="D54" i="13"/>
  <c r="T53" i="13"/>
  <c r="D53" i="13" s="1"/>
  <c r="S53" i="13"/>
  <c r="T52" i="13"/>
  <c r="D52" i="13" s="1"/>
  <c r="S52" i="13"/>
  <c r="T51" i="13"/>
  <c r="S51" i="13"/>
  <c r="D51" i="13"/>
  <c r="T50" i="13"/>
  <c r="S50" i="13"/>
  <c r="D50" i="13"/>
  <c r="T49" i="13"/>
  <c r="D49" i="13" s="1"/>
  <c r="S49" i="13"/>
  <c r="T48" i="13"/>
  <c r="D48" i="13" s="1"/>
  <c r="S48" i="13"/>
  <c r="T47" i="13"/>
  <c r="S47" i="13"/>
  <c r="D47" i="13"/>
  <c r="T46" i="13"/>
  <c r="S46" i="13"/>
  <c r="D46" i="13"/>
  <c r="T45" i="13"/>
  <c r="D45" i="13" s="1"/>
  <c r="S45" i="13"/>
  <c r="T44" i="13"/>
  <c r="D44" i="13" s="1"/>
  <c r="S44" i="13"/>
  <c r="T43" i="13"/>
  <c r="S43" i="13"/>
  <c r="D43" i="13"/>
  <c r="T42" i="13"/>
  <c r="S42" i="13"/>
  <c r="D42" i="13"/>
  <c r="T41" i="13"/>
  <c r="D41" i="13" s="1"/>
  <c r="S41" i="13"/>
  <c r="T40" i="13"/>
  <c r="D40" i="13" s="1"/>
  <c r="S40" i="13"/>
  <c r="T39" i="13"/>
  <c r="S39" i="13"/>
  <c r="D39" i="13"/>
  <c r="T38" i="13"/>
  <c r="S38" i="13"/>
  <c r="D38" i="13"/>
  <c r="T37" i="13"/>
  <c r="D37" i="13" s="1"/>
  <c r="S37" i="13"/>
  <c r="T36" i="13"/>
  <c r="D36" i="13" s="1"/>
  <c r="S36" i="13"/>
  <c r="T35" i="13"/>
  <c r="S35" i="13"/>
  <c r="D35" i="13"/>
  <c r="T34" i="13"/>
  <c r="S34" i="13"/>
  <c r="D34" i="13"/>
  <c r="T33" i="13"/>
  <c r="D33" i="13" s="1"/>
  <c r="S33" i="13"/>
  <c r="T32" i="13"/>
  <c r="D32" i="13" s="1"/>
  <c r="S32" i="13"/>
  <c r="T31" i="13"/>
  <c r="S31" i="13"/>
  <c r="D31" i="13"/>
  <c r="T30" i="13"/>
  <c r="S30" i="13"/>
  <c r="D30" i="13"/>
  <c r="T29" i="13"/>
  <c r="D29" i="13" s="1"/>
  <c r="S29" i="13"/>
  <c r="T28" i="13"/>
  <c r="D28" i="13" s="1"/>
  <c r="S28" i="13"/>
  <c r="T27" i="13"/>
  <c r="S27" i="13"/>
  <c r="D27" i="13"/>
  <c r="T26" i="13"/>
  <c r="S26" i="13"/>
  <c r="D26" i="13"/>
  <c r="T25" i="13"/>
  <c r="D25" i="13" s="1"/>
  <c r="S25" i="13"/>
  <c r="T24" i="13"/>
  <c r="D24" i="13" s="1"/>
  <c r="S24" i="13"/>
  <c r="T23" i="13"/>
  <c r="S23" i="13"/>
  <c r="D23" i="13"/>
  <c r="T22" i="13"/>
  <c r="S22" i="13"/>
  <c r="D22" i="13"/>
  <c r="T21" i="13"/>
  <c r="D21" i="13" s="1"/>
  <c r="S21" i="13"/>
  <c r="T20" i="13"/>
  <c r="D20" i="13" s="1"/>
  <c r="S20" i="13"/>
  <c r="T19" i="13"/>
  <c r="S19" i="13"/>
  <c r="D19" i="13"/>
  <c r="T18" i="13"/>
  <c r="S18" i="13"/>
  <c r="D18" i="13"/>
  <c r="T17" i="13"/>
  <c r="D17" i="13" s="1"/>
  <c r="S17" i="13"/>
  <c r="T16" i="13"/>
  <c r="D16" i="13" s="1"/>
  <c r="S16" i="13"/>
  <c r="T15" i="13"/>
  <c r="S15" i="13"/>
  <c r="D15" i="13"/>
  <c r="T14" i="13"/>
  <c r="S14" i="13"/>
  <c r="D14" i="13"/>
  <c r="T13" i="13"/>
  <c r="D13" i="13" s="1"/>
  <c r="S13" i="13"/>
  <c r="T12" i="13"/>
  <c r="D12" i="13" s="1"/>
  <c r="S12" i="13"/>
  <c r="T11" i="13"/>
  <c r="S11" i="13"/>
  <c r="D11" i="13"/>
  <c r="T10" i="13"/>
  <c r="S10" i="13"/>
  <c r="D10" i="13"/>
  <c r="T9" i="13"/>
  <c r="D9" i="13" s="1"/>
  <c r="S9" i="13"/>
  <c r="T8" i="13"/>
  <c r="D8" i="13" s="1"/>
  <c r="S8" i="13"/>
  <c r="G8" i="13"/>
  <c r="G58" i="13" s="1"/>
  <c r="V589" i="65"/>
  <c r="D589" i="65" s="1"/>
  <c r="V588" i="65"/>
  <c r="D588" i="65" s="1"/>
  <c r="V587" i="65"/>
  <c r="T587" i="65"/>
  <c r="R587" i="65"/>
  <c r="Q587" i="65"/>
  <c r="P587" i="65"/>
  <c r="O587" i="65"/>
  <c r="N587" i="65"/>
  <c r="M587" i="65"/>
  <c r="L587" i="65"/>
  <c r="D587" i="65"/>
  <c r="V586" i="65"/>
  <c r="S586" i="65"/>
  <c r="U586" i="65" s="1"/>
  <c r="D586" i="65"/>
  <c r="V585" i="65"/>
  <c r="D585" i="65" s="1"/>
  <c r="S585" i="65"/>
  <c r="U585" i="65" s="1"/>
  <c r="V584" i="65"/>
  <c r="D584" i="65" s="1"/>
  <c r="S584" i="65"/>
  <c r="U584" i="65" s="1"/>
  <c r="V583" i="65"/>
  <c r="U583" i="65"/>
  <c r="S583" i="65"/>
  <c r="D583" i="65"/>
  <c r="V582" i="65"/>
  <c r="D582" i="65" s="1"/>
  <c r="S582" i="65"/>
  <c r="U582" i="65" s="1"/>
  <c r="V581" i="65"/>
  <c r="D581" i="65" s="1"/>
  <c r="S581" i="65"/>
  <c r="U581" i="65" s="1"/>
  <c r="V580" i="65"/>
  <c r="S580" i="65"/>
  <c r="U580" i="65" s="1"/>
  <c r="D580" i="65"/>
  <c r="V579" i="65"/>
  <c r="U579" i="65"/>
  <c r="S579" i="65"/>
  <c r="D579" i="65"/>
  <c r="V578" i="65"/>
  <c r="S578" i="65"/>
  <c r="U578" i="65" s="1"/>
  <c r="D578" i="65"/>
  <c r="V577" i="65"/>
  <c r="D577" i="65" s="1"/>
  <c r="S577" i="65"/>
  <c r="U577" i="65" s="1"/>
  <c r="V576" i="65"/>
  <c r="D576" i="65" s="1"/>
  <c r="S576" i="65"/>
  <c r="U576" i="65" s="1"/>
  <c r="V575" i="65"/>
  <c r="D575" i="65" s="1"/>
  <c r="U575" i="65"/>
  <c r="S575" i="65"/>
  <c r="V574" i="65"/>
  <c r="S574" i="65"/>
  <c r="U574" i="65" s="1"/>
  <c r="D574" i="65"/>
  <c r="V573" i="65"/>
  <c r="U573" i="65"/>
  <c r="S573" i="65"/>
  <c r="D573" i="65"/>
  <c r="V572" i="65"/>
  <c r="S572" i="65"/>
  <c r="U572" i="65" s="1"/>
  <c r="D572" i="65"/>
  <c r="V571" i="65"/>
  <c r="D571" i="65" s="1"/>
  <c r="S571" i="65"/>
  <c r="U571" i="65" s="1"/>
  <c r="V570" i="65"/>
  <c r="D570" i="65" s="1"/>
  <c r="S570" i="65"/>
  <c r="U570" i="65" s="1"/>
  <c r="V569" i="65"/>
  <c r="U569" i="65"/>
  <c r="S569" i="65"/>
  <c r="D569" i="65"/>
  <c r="V568" i="65"/>
  <c r="D568" i="65" s="1"/>
  <c r="U568" i="65"/>
  <c r="S568" i="65"/>
  <c r="V567" i="65"/>
  <c r="D567" i="65" s="1"/>
  <c r="S567" i="65"/>
  <c r="U567" i="65" s="1"/>
  <c r="V566" i="65"/>
  <c r="D566" i="65" s="1"/>
  <c r="T566" i="65"/>
  <c r="R566" i="65"/>
  <c r="Q566" i="65"/>
  <c r="P566" i="65"/>
  <c r="O566" i="65"/>
  <c r="N566" i="65"/>
  <c r="M566" i="65"/>
  <c r="L566" i="65"/>
  <c r="V565" i="65"/>
  <c r="D565" i="65" s="1"/>
  <c r="S565" i="65"/>
  <c r="U565" i="65" s="1"/>
  <c r="V564" i="65"/>
  <c r="D564" i="65" s="1"/>
  <c r="S564" i="65"/>
  <c r="U564" i="65" s="1"/>
  <c r="V563" i="65"/>
  <c r="U563" i="65"/>
  <c r="S563" i="65"/>
  <c r="D563" i="65"/>
  <c r="V562" i="65"/>
  <c r="D562" i="65" s="1"/>
  <c r="S562" i="65"/>
  <c r="U562" i="65" s="1"/>
  <c r="V561" i="65"/>
  <c r="D561" i="65" s="1"/>
  <c r="S561" i="65"/>
  <c r="U561" i="65" s="1"/>
  <c r="V560" i="65"/>
  <c r="D560" i="65" s="1"/>
  <c r="S560" i="65"/>
  <c r="U560" i="65" s="1"/>
  <c r="V559" i="65"/>
  <c r="U559" i="65"/>
  <c r="S559" i="65"/>
  <c r="D559" i="65"/>
  <c r="V558" i="65"/>
  <c r="S558" i="65"/>
  <c r="U558" i="65" s="1"/>
  <c r="D558" i="65"/>
  <c r="V557" i="65"/>
  <c r="D557" i="65" s="1"/>
  <c r="S557" i="65"/>
  <c r="U557" i="65" s="1"/>
  <c r="V556" i="65"/>
  <c r="D556" i="65" s="1"/>
  <c r="S556" i="65"/>
  <c r="U556" i="65" s="1"/>
  <c r="V555" i="65"/>
  <c r="U555" i="65"/>
  <c r="S555" i="65"/>
  <c r="D555" i="65"/>
  <c r="V554" i="65"/>
  <c r="D554" i="65" s="1"/>
  <c r="S554" i="65"/>
  <c r="U554" i="65" s="1"/>
  <c r="V553" i="65"/>
  <c r="D553" i="65" s="1"/>
  <c r="S553" i="65"/>
  <c r="U553" i="65" s="1"/>
  <c r="V552" i="65"/>
  <c r="D552" i="65" s="1"/>
  <c r="S552" i="65"/>
  <c r="U552" i="65" s="1"/>
  <c r="V551" i="65"/>
  <c r="D551" i="65" s="1"/>
  <c r="U551" i="65"/>
  <c r="S551" i="65"/>
  <c r="V550" i="65"/>
  <c r="D550" i="65" s="1"/>
  <c r="S550" i="65"/>
  <c r="U550" i="65" s="1"/>
  <c r="V549" i="65"/>
  <c r="U549" i="65"/>
  <c r="S549" i="65"/>
  <c r="D549" i="65"/>
  <c r="V548" i="65"/>
  <c r="D548" i="65" s="1"/>
  <c r="S548" i="65"/>
  <c r="U548" i="65" s="1"/>
  <c r="V547" i="65"/>
  <c r="D547" i="65" s="1"/>
  <c r="S547" i="65"/>
  <c r="U547" i="65" s="1"/>
  <c r="V546" i="65"/>
  <c r="S546" i="65"/>
  <c r="D546" i="65"/>
  <c r="V545" i="65"/>
  <c r="T545" i="65"/>
  <c r="R545" i="65"/>
  <c r="Q545" i="65"/>
  <c r="P545" i="65"/>
  <c r="O545" i="65"/>
  <c r="N545" i="65"/>
  <c r="M545" i="65"/>
  <c r="L545" i="65"/>
  <c r="D545" i="65"/>
  <c r="V544" i="65"/>
  <c r="D544" i="65" s="1"/>
  <c r="U544" i="65"/>
  <c r="S544" i="65"/>
  <c r="V543" i="65"/>
  <c r="D543" i="65" s="1"/>
  <c r="S543" i="65"/>
  <c r="U543" i="65" s="1"/>
  <c r="V542" i="65"/>
  <c r="S542" i="65"/>
  <c r="U542" i="65" s="1"/>
  <c r="D542" i="65"/>
  <c r="V541" i="65"/>
  <c r="D541" i="65" s="1"/>
  <c r="S541" i="65"/>
  <c r="U541" i="65" s="1"/>
  <c r="V540" i="65"/>
  <c r="D540" i="65" s="1"/>
  <c r="S540" i="65"/>
  <c r="U540" i="65" s="1"/>
  <c r="V539" i="65"/>
  <c r="U539" i="65"/>
  <c r="S539" i="65"/>
  <c r="D539" i="65"/>
  <c r="V538" i="65"/>
  <c r="D538" i="65" s="1"/>
  <c r="S538" i="65"/>
  <c r="U538" i="65" s="1"/>
  <c r="V537" i="65"/>
  <c r="D537" i="65" s="1"/>
  <c r="S537" i="65"/>
  <c r="U537" i="65" s="1"/>
  <c r="V536" i="65"/>
  <c r="D536" i="65" s="1"/>
  <c r="S536" i="65"/>
  <c r="U536" i="65" s="1"/>
  <c r="V535" i="65"/>
  <c r="U535" i="65"/>
  <c r="S535" i="65"/>
  <c r="D535" i="65"/>
  <c r="V534" i="65"/>
  <c r="S534" i="65"/>
  <c r="U534" i="65" s="1"/>
  <c r="D534" i="65"/>
  <c r="V533" i="65"/>
  <c r="D533" i="65" s="1"/>
  <c r="S533" i="65"/>
  <c r="U533" i="65" s="1"/>
  <c r="V532" i="65"/>
  <c r="D532" i="65" s="1"/>
  <c r="S532" i="65"/>
  <c r="U532" i="65" s="1"/>
  <c r="V531" i="65"/>
  <c r="U531" i="65"/>
  <c r="S531" i="65"/>
  <c r="D531" i="65"/>
  <c r="V530" i="65"/>
  <c r="D530" i="65" s="1"/>
  <c r="S530" i="65"/>
  <c r="U530" i="65" s="1"/>
  <c r="V529" i="65"/>
  <c r="D529" i="65" s="1"/>
  <c r="S529" i="65"/>
  <c r="U529" i="65" s="1"/>
  <c r="V528" i="65"/>
  <c r="D528" i="65" s="1"/>
  <c r="S528" i="65"/>
  <c r="U528" i="65" s="1"/>
  <c r="V527" i="65"/>
  <c r="D527" i="65" s="1"/>
  <c r="U527" i="65"/>
  <c r="S527" i="65"/>
  <c r="V526" i="65"/>
  <c r="D526" i="65" s="1"/>
  <c r="S526" i="65"/>
  <c r="U526" i="65" s="1"/>
  <c r="V525" i="65"/>
  <c r="U525" i="65"/>
  <c r="S525" i="65"/>
  <c r="D525" i="65"/>
  <c r="V524" i="65"/>
  <c r="T524" i="65"/>
  <c r="R524" i="65"/>
  <c r="Q524" i="65"/>
  <c r="P524" i="65"/>
  <c r="O524" i="65"/>
  <c r="N524" i="65"/>
  <c r="M524" i="65"/>
  <c r="L524" i="65"/>
  <c r="D524" i="65"/>
  <c r="V523" i="65"/>
  <c r="U523" i="65"/>
  <c r="S523" i="65"/>
  <c r="D523" i="65"/>
  <c r="V522" i="65"/>
  <c r="S522" i="65"/>
  <c r="U522" i="65" s="1"/>
  <c r="D522" i="65"/>
  <c r="V521" i="65"/>
  <c r="D521" i="65" s="1"/>
  <c r="S521" i="65"/>
  <c r="U521" i="65" s="1"/>
  <c r="V520" i="65"/>
  <c r="U520" i="65"/>
  <c r="S520" i="65"/>
  <c r="D520" i="65"/>
  <c r="V519" i="65"/>
  <c r="U519" i="65"/>
  <c r="S519" i="65"/>
  <c r="D519" i="65"/>
  <c r="V518" i="65"/>
  <c r="D518" i="65" s="1"/>
  <c r="S518" i="65"/>
  <c r="U518" i="65" s="1"/>
  <c r="V517" i="65"/>
  <c r="U517" i="65"/>
  <c r="S517" i="65"/>
  <c r="D517" i="65"/>
  <c r="V516" i="65"/>
  <c r="U516" i="65"/>
  <c r="S516" i="65"/>
  <c r="D516" i="65"/>
  <c r="V515" i="65"/>
  <c r="U515" i="65"/>
  <c r="S515" i="65"/>
  <c r="D515" i="65"/>
  <c r="V514" i="65"/>
  <c r="S514" i="65"/>
  <c r="U514" i="65" s="1"/>
  <c r="D514" i="65"/>
  <c r="V513" i="65"/>
  <c r="D513" i="65" s="1"/>
  <c r="S513" i="65"/>
  <c r="U513" i="65" s="1"/>
  <c r="V512" i="65"/>
  <c r="U512" i="65"/>
  <c r="S512" i="65"/>
  <c r="D512" i="65"/>
  <c r="V511" i="65"/>
  <c r="U511" i="65"/>
  <c r="S511" i="65"/>
  <c r="D511" i="65"/>
  <c r="V510" i="65"/>
  <c r="D510" i="65" s="1"/>
  <c r="S510" i="65"/>
  <c r="U510" i="65" s="1"/>
  <c r="V509" i="65"/>
  <c r="U509" i="65"/>
  <c r="S509" i="65"/>
  <c r="D509" i="65"/>
  <c r="V508" i="65"/>
  <c r="U508" i="65"/>
  <c r="S508" i="65"/>
  <c r="D508" i="65"/>
  <c r="V507" i="65"/>
  <c r="U507" i="65"/>
  <c r="S507" i="65"/>
  <c r="D507" i="65"/>
  <c r="V506" i="65"/>
  <c r="S506" i="65"/>
  <c r="U506" i="65" s="1"/>
  <c r="D506" i="65"/>
  <c r="V505" i="65"/>
  <c r="D505" i="65" s="1"/>
  <c r="S505" i="65"/>
  <c r="U505" i="65" s="1"/>
  <c r="V504" i="65"/>
  <c r="U504" i="65"/>
  <c r="S504" i="65"/>
  <c r="D504" i="65"/>
  <c r="V503" i="65"/>
  <c r="D503" i="65" s="1"/>
  <c r="V502" i="65"/>
  <c r="D502" i="65" s="1"/>
  <c r="L502" i="65"/>
  <c r="V501" i="65"/>
  <c r="T501" i="65"/>
  <c r="R501" i="65"/>
  <c r="Q501" i="65"/>
  <c r="P501" i="65"/>
  <c r="O501" i="65"/>
  <c r="N501" i="65"/>
  <c r="M501" i="65"/>
  <c r="L501" i="65"/>
  <c r="D501" i="65"/>
  <c r="V500" i="65"/>
  <c r="D500" i="65" s="1"/>
  <c r="U500" i="65"/>
  <c r="S500" i="65"/>
  <c r="V499" i="65"/>
  <c r="D499" i="65" s="1"/>
  <c r="S499" i="65"/>
  <c r="U499" i="65" s="1"/>
  <c r="V498" i="65"/>
  <c r="S498" i="65"/>
  <c r="U498" i="65" s="1"/>
  <c r="D498" i="65"/>
  <c r="V497" i="65"/>
  <c r="U497" i="65"/>
  <c r="S497" i="65"/>
  <c r="D497" i="65"/>
  <c r="V496" i="65"/>
  <c r="S496" i="65"/>
  <c r="U496" i="65" s="1"/>
  <c r="D496" i="65"/>
  <c r="V495" i="65"/>
  <c r="D495" i="65" s="1"/>
  <c r="S495" i="65"/>
  <c r="U495" i="65" s="1"/>
  <c r="V494" i="65"/>
  <c r="D494" i="65" s="1"/>
  <c r="S494" i="65"/>
  <c r="U494" i="65" s="1"/>
  <c r="V493" i="65"/>
  <c r="U493" i="65"/>
  <c r="S493" i="65"/>
  <c r="D493" i="65"/>
  <c r="V492" i="65"/>
  <c r="D492" i="65" s="1"/>
  <c r="U492" i="65"/>
  <c r="S492" i="65"/>
  <c r="V491" i="65"/>
  <c r="D491" i="65" s="1"/>
  <c r="S491" i="65"/>
  <c r="U491" i="65" s="1"/>
  <c r="V490" i="65"/>
  <c r="S490" i="65"/>
  <c r="U490" i="65" s="1"/>
  <c r="D490" i="65"/>
  <c r="V489" i="65"/>
  <c r="D489" i="65" s="1"/>
  <c r="S489" i="65"/>
  <c r="U489" i="65" s="1"/>
  <c r="V488" i="65"/>
  <c r="D488" i="65" s="1"/>
  <c r="S488" i="65"/>
  <c r="U488" i="65" s="1"/>
  <c r="V487" i="65"/>
  <c r="U487" i="65"/>
  <c r="S487" i="65"/>
  <c r="D487" i="65"/>
  <c r="V486" i="65"/>
  <c r="D486" i="65" s="1"/>
  <c r="S486" i="65"/>
  <c r="U486" i="65" s="1"/>
  <c r="V485" i="65"/>
  <c r="D485" i="65" s="1"/>
  <c r="S485" i="65"/>
  <c r="U485" i="65" s="1"/>
  <c r="V484" i="65"/>
  <c r="D484" i="65" s="1"/>
  <c r="S484" i="65"/>
  <c r="U484" i="65" s="1"/>
  <c r="V483" i="65"/>
  <c r="U483" i="65"/>
  <c r="S483" i="65"/>
  <c r="D483" i="65"/>
  <c r="V482" i="65"/>
  <c r="S482" i="65"/>
  <c r="U482" i="65" s="1"/>
  <c r="D482" i="65"/>
  <c r="V481" i="65"/>
  <c r="D481" i="65" s="1"/>
  <c r="S481" i="65"/>
  <c r="U481" i="65" s="1"/>
  <c r="V480" i="65"/>
  <c r="D480" i="65" s="1"/>
  <c r="T480" i="65"/>
  <c r="T502" i="65" s="1"/>
  <c r="R480" i="65"/>
  <c r="R502" i="65" s="1"/>
  <c r="Q480" i="65"/>
  <c r="P480" i="65"/>
  <c r="O480" i="65"/>
  <c r="N480" i="65"/>
  <c r="N502" i="65" s="1"/>
  <c r="M480" i="65"/>
  <c r="L480" i="65"/>
  <c r="V479" i="65"/>
  <c r="D479" i="65" s="1"/>
  <c r="S479" i="65"/>
  <c r="U479" i="65" s="1"/>
  <c r="V478" i="65"/>
  <c r="S478" i="65"/>
  <c r="U478" i="65" s="1"/>
  <c r="D478" i="65"/>
  <c r="V477" i="65"/>
  <c r="S477" i="65"/>
  <c r="U477" i="65" s="1"/>
  <c r="D477" i="65"/>
  <c r="V476" i="65"/>
  <c r="D476" i="65" s="1"/>
  <c r="S476" i="65"/>
  <c r="U476" i="65" s="1"/>
  <c r="V475" i="65"/>
  <c r="D475" i="65" s="1"/>
  <c r="S475" i="65"/>
  <c r="U475" i="65" s="1"/>
  <c r="V474" i="65"/>
  <c r="D474" i="65" s="1"/>
  <c r="S474" i="65"/>
  <c r="U474" i="65" s="1"/>
  <c r="V473" i="65"/>
  <c r="D473" i="65" s="1"/>
  <c r="S473" i="65"/>
  <c r="U473" i="65" s="1"/>
  <c r="V472" i="65"/>
  <c r="D472" i="65" s="1"/>
  <c r="S472" i="65"/>
  <c r="U472" i="65" s="1"/>
  <c r="V471" i="65"/>
  <c r="D471" i="65" s="1"/>
  <c r="S471" i="65"/>
  <c r="U471" i="65" s="1"/>
  <c r="V470" i="65"/>
  <c r="S470" i="65"/>
  <c r="U470" i="65" s="1"/>
  <c r="D470" i="65"/>
  <c r="V469" i="65"/>
  <c r="S469" i="65"/>
  <c r="U469" i="65" s="1"/>
  <c r="D469" i="65"/>
  <c r="V468" i="65"/>
  <c r="D468" i="65" s="1"/>
  <c r="S468" i="65"/>
  <c r="U468" i="65" s="1"/>
  <c r="V467" i="65"/>
  <c r="D467" i="65" s="1"/>
  <c r="S467" i="65"/>
  <c r="U467" i="65" s="1"/>
  <c r="V466" i="65"/>
  <c r="D466" i="65" s="1"/>
  <c r="S466" i="65"/>
  <c r="U466" i="65" s="1"/>
  <c r="V465" i="65"/>
  <c r="D465" i="65" s="1"/>
  <c r="S465" i="65"/>
  <c r="U465" i="65" s="1"/>
  <c r="V464" i="65"/>
  <c r="D464" i="65" s="1"/>
  <c r="S464" i="65"/>
  <c r="U464" i="65" s="1"/>
  <c r="V463" i="65"/>
  <c r="D463" i="65" s="1"/>
  <c r="S463" i="65"/>
  <c r="U463" i="65" s="1"/>
  <c r="V462" i="65"/>
  <c r="S462" i="65"/>
  <c r="U462" i="65" s="1"/>
  <c r="D462" i="65"/>
  <c r="V461" i="65"/>
  <c r="S461" i="65"/>
  <c r="U461" i="65" s="1"/>
  <c r="D461" i="65"/>
  <c r="V460" i="65"/>
  <c r="D460" i="65" s="1"/>
  <c r="S460" i="65"/>
  <c r="U460" i="65" s="1"/>
  <c r="V459" i="65"/>
  <c r="D459" i="65" s="1"/>
  <c r="V458" i="65"/>
  <c r="T458" i="65"/>
  <c r="R458" i="65"/>
  <c r="Q458" i="65"/>
  <c r="P458" i="65"/>
  <c r="O458" i="65"/>
  <c r="N458" i="65"/>
  <c r="M458" i="65"/>
  <c r="L458" i="65"/>
  <c r="D458" i="65"/>
  <c r="V457" i="65"/>
  <c r="U457" i="65"/>
  <c r="S457" i="65"/>
  <c r="D457" i="65"/>
  <c r="V456" i="65"/>
  <c r="S456" i="65"/>
  <c r="U456" i="65" s="1"/>
  <c r="D456" i="65"/>
  <c r="V455" i="65"/>
  <c r="D455" i="65" s="1"/>
  <c r="S455" i="65"/>
  <c r="U455" i="65" s="1"/>
  <c r="V454" i="65"/>
  <c r="D454" i="65" s="1"/>
  <c r="S454" i="65"/>
  <c r="U454" i="65" s="1"/>
  <c r="V453" i="65"/>
  <c r="U453" i="65"/>
  <c r="S453" i="65"/>
  <c r="D453" i="65"/>
  <c r="V452" i="65"/>
  <c r="D452" i="65" s="1"/>
  <c r="U452" i="65"/>
  <c r="S452" i="65"/>
  <c r="V451" i="65"/>
  <c r="D451" i="65" s="1"/>
  <c r="S451" i="65"/>
  <c r="U451" i="65" s="1"/>
  <c r="V450" i="65"/>
  <c r="S450" i="65"/>
  <c r="U450" i="65" s="1"/>
  <c r="D450" i="65"/>
  <c r="V449" i="65"/>
  <c r="U449" i="65"/>
  <c r="S449" i="65"/>
  <c r="D449" i="65"/>
  <c r="V448" i="65"/>
  <c r="S448" i="65"/>
  <c r="U448" i="65" s="1"/>
  <c r="D448" i="65"/>
  <c r="V447" i="65"/>
  <c r="D447" i="65" s="1"/>
  <c r="S447" i="65"/>
  <c r="U447" i="65" s="1"/>
  <c r="V446" i="65"/>
  <c r="D446" i="65" s="1"/>
  <c r="S446" i="65"/>
  <c r="U446" i="65" s="1"/>
  <c r="V445" i="65"/>
  <c r="U445" i="65"/>
  <c r="S445" i="65"/>
  <c r="D445" i="65"/>
  <c r="V444" i="65"/>
  <c r="D444" i="65" s="1"/>
  <c r="U444" i="65"/>
  <c r="S444" i="65"/>
  <c r="V443" i="65"/>
  <c r="D443" i="65" s="1"/>
  <c r="S443" i="65"/>
  <c r="U443" i="65" s="1"/>
  <c r="V442" i="65"/>
  <c r="S442" i="65"/>
  <c r="U442" i="65" s="1"/>
  <c r="D442" i="65"/>
  <c r="V441" i="65"/>
  <c r="D441" i="65" s="1"/>
  <c r="S441" i="65"/>
  <c r="U441" i="65" s="1"/>
  <c r="V440" i="65"/>
  <c r="D440" i="65" s="1"/>
  <c r="S440" i="65"/>
  <c r="U440" i="65" s="1"/>
  <c r="V439" i="65"/>
  <c r="U439" i="65"/>
  <c r="S439" i="65"/>
  <c r="D439" i="65"/>
  <c r="V438" i="65"/>
  <c r="D438" i="65" s="1"/>
  <c r="S438" i="65"/>
  <c r="V437" i="65"/>
  <c r="D437" i="65" s="1"/>
  <c r="T437" i="65"/>
  <c r="R437" i="65"/>
  <c r="Q437" i="65"/>
  <c r="Q459" i="65" s="1"/>
  <c r="P437" i="65"/>
  <c r="P459" i="65" s="1"/>
  <c r="O437" i="65"/>
  <c r="O459" i="65" s="1"/>
  <c r="N437" i="65"/>
  <c r="M437" i="65"/>
  <c r="M459" i="65" s="1"/>
  <c r="L437" i="65"/>
  <c r="L459" i="65" s="1"/>
  <c r="V436" i="65"/>
  <c r="D436" i="65" s="1"/>
  <c r="S436" i="65"/>
  <c r="U436" i="65" s="1"/>
  <c r="V435" i="65"/>
  <c r="D435" i="65" s="1"/>
  <c r="U435" i="65"/>
  <c r="S435" i="65"/>
  <c r="V434" i="65"/>
  <c r="S434" i="65"/>
  <c r="U434" i="65" s="1"/>
  <c r="D434" i="65"/>
  <c r="V433" i="65"/>
  <c r="U433" i="65"/>
  <c r="S433" i="65"/>
  <c r="D433" i="65"/>
  <c r="V432" i="65"/>
  <c r="S432" i="65"/>
  <c r="U432" i="65" s="1"/>
  <c r="D432" i="65"/>
  <c r="V431" i="65"/>
  <c r="D431" i="65" s="1"/>
  <c r="S431" i="65"/>
  <c r="U431" i="65" s="1"/>
  <c r="V430" i="65"/>
  <c r="D430" i="65" s="1"/>
  <c r="S430" i="65"/>
  <c r="U430" i="65" s="1"/>
  <c r="V429" i="65"/>
  <c r="U429" i="65"/>
  <c r="S429" i="65"/>
  <c r="D429" i="65"/>
  <c r="V428" i="65"/>
  <c r="D428" i="65" s="1"/>
  <c r="U428" i="65"/>
  <c r="S428" i="65"/>
  <c r="V427" i="65"/>
  <c r="D427" i="65" s="1"/>
  <c r="S427" i="65"/>
  <c r="U427" i="65" s="1"/>
  <c r="V426" i="65"/>
  <c r="S426" i="65"/>
  <c r="U426" i="65" s="1"/>
  <c r="D426" i="65"/>
  <c r="V425" i="65"/>
  <c r="U425" i="65"/>
  <c r="S425" i="65"/>
  <c r="D425" i="65"/>
  <c r="V424" i="65"/>
  <c r="S424" i="65"/>
  <c r="U424" i="65" s="1"/>
  <c r="D424" i="65"/>
  <c r="V423" i="65"/>
  <c r="D423" i="65" s="1"/>
  <c r="S423" i="65"/>
  <c r="U423" i="65" s="1"/>
  <c r="V422" i="65"/>
  <c r="D422" i="65" s="1"/>
  <c r="S422" i="65"/>
  <c r="U422" i="65" s="1"/>
  <c r="V421" i="65"/>
  <c r="U421" i="65"/>
  <c r="S421" i="65"/>
  <c r="D421" i="65"/>
  <c r="V420" i="65"/>
  <c r="D420" i="65" s="1"/>
  <c r="U420" i="65"/>
  <c r="S420" i="65"/>
  <c r="V419" i="65"/>
  <c r="D419" i="65" s="1"/>
  <c r="S419" i="65"/>
  <c r="U419" i="65" s="1"/>
  <c r="V418" i="65"/>
  <c r="S418" i="65"/>
  <c r="U418" i="65" s="1"/>
  <c r="D418" i="65"/>
  <c r="V417" i="65"/>
  <c r="D417" i="65" s="1"/>
  <c r="S417" i="65"/>
  <c r="U417" i="65" s="1"/>
  <c r="V416" i="65"/>
  <c r="D416" i="65" s="1"/>
  <c r="T416" i="65"/>
  <c r="R416" i="65"/>
  <c r="Q416" i="65"/>
  <c r="P416" i="65"/>
  <c r="O416" i="65"/>
  <c r="N416" i="65"/>
  <c r="M416" i="65"/>
  <c r="L416" i="65"/>
  <c r="V415" i="65"/>
  <c r="D415" i="65" s="1"/>
  <c r="S415" i="65"/>
  <c r="U415" i="65" s="1"/>
  <c r="V414" i="65"/>
  <c r="S414" i="65"/>
  <c r="U414" i="65" s="1"/>
  <c r="D414" i="65"/>
  <c r="V413" i="65"/>
  <c r="S413" i="65"/>
  <c r="U413" i="65" s="1"/>
  <c r="D413" i="65"/>
  <c r="V412" i="65"/>
  <c r="D412" i="65" s="1"/>
  <c r="S412" i="65"/>
  <c r="U412" i="65" s="1"/>
  <c r="V411" i="65"/>
  <c r="D411" i="65" s="1"/>
  <c r="S411" i="65"/>
  <c r="U411" i="65" s="1"/>
  <c r="V410" i="65"/>
  <c r="D410" i="65" s="1"/>
  <c r="S410" i="65"/>
  <c r="U410" i="65" s="1"/>
  <c r="V409" i="65"/>
  <c r="D409" i="65" s="1"/>
  <c r="S409" i="65"/>
  <c r="U409" i="65" s="1"/>
  <c r="V408" i="65"/>
  <c r="D408" i="65" s="1"/>
  <c r="S408" i="65"/>
  <c r="U408" i="65" s="1"/>
  <c r="V407" i="65"/>
  <c r="D407" i="65" s="1"/>
  <c r="S407" i="65"/>
  <c r="U407" i="65" s="1"/>
  <c r="V406" i="65"/>
  <c r="S406" i="65"/>
  <c r="U406" i="65" s="1"/>
  <c r="D406" i="65"/>
  <c r="V405" i="65"/>
  <c r="S405" i="65"/>
  <c r="U405" i="65" s="1"/>
  <c r="D405" i="65"/>
  <c r="V404" i="65"/>
  <c r="D404" i="65" s="1"/>
  <c r="S404" i="65"/>
  <c r="U404" i="65" s="1"/>
  <c r="V403" i="65"/>
  <c r="D403" i="65" s="1"/>
  <c r="S403" i="65"/>
  <c r="U403" i="65" s="1"/>
  <c r="V402" i="65"/>
  <c r="D402" i="65" s="1"/>
  <c r="S402" i="65"/>
  <c r="U402" i="65" s="1"/>
  <c r="V401" i="65"/>
  <c r="D401" i="65" s="1"/>
  <c r="S401" i="65"/>
  <c r="U401" i="65" s="1"/>
  <c r="V400" i="65"/>
  <c r="S400" i="65"/>
  <c r="U400" i="65" s="1"/>
  <c r="D400" i="65"/>
  <c r="V399" i="65"/>
  <c r="U399" i="65"/>
  <c r="S399" i="65"/>
  <c r="D399" i="65"/>
  <c r="V398" i="65"/>
  <c r="D398" i="65" s="1"/>
  <c r="U398" i="65"/>
  <c r="S398" i="65"/>
  <c r="V397" i="65"/>
  <c r="D397" i="65" s="1"/>
  <c r="S397" i="65"/>
  <c r="U397" i="65" s="1"/>
  <c r="V396" i="65"/>
  <c r="S396" i="65"/>
  <c r="D396" i="65"/>
  <c r="V395" i="65"/>
  <c r="D395" i="65"/>
  <c r="V394" i="65"/>
  <c r="D394" i="65" s="1"/>
  <c r="T394" i="65"/>
  <c r="R394" i="65"/>
  <c r="Q394" i="65"/>
  <c r="P394" i="65"/>
  <c r="O394" i="65"/>
  <c r="N394" i="65"/>
  <c r="M394" i="65"/>
  <c r="L394" i="65"/>
  <c r="V393" i="65"/>
  <c r="D393" i="65" s="1"/>
  <c r="S393" i="65"/>
  <c r="U393" i="65" s="1"/>
  <c r="V392" i="65"/>
  <c r="D392" i="65" s="1"/>
  <c r="S392" i="65"/>
  <c r="U392" i="65" s="1"/>
  <c r="V391" i="65"/>
  <c r="D391" i="65" s="1"/>
  <c r="S391" i="65"/>
  <c r="U391" i="65" s="1"/>
  <c r="V390" i="65"/>
  <c r="D390" i="65" s="1"/>
  <c r="S390" i="65"/>
  <c r="U390" i="65" s="1"/>
  <c r="V389" i="65"/>
  <c r="D389" i="65" s="1"/>
  <c r="S389" i="65"/>
  <c r="U389" i="65" s="1"/>
  <c r="V388" i="65"/>
  <c r="S388" i="65"/>
  <c r="U388" i="65" s="1"/>
  <c r="D388" i="65"/>
  <c r="V387" i="65"/>
  <c r="S387" i="65"/>
  <c r="U387" i="65" s="1"/>
  <c r="D387" i="65"/>
  <c r="V386" i="65"/>
  <c r="D386" i="65" s="1"/>
  <c r="S386" i="65"/>
  <c r="U386" i="65" s="1"/>
  <c r="V385" i="65"/>
  <c r="U385" i="65"/>
  <c r="S385" i="65"/>
  <c r="D385" i="65"/>
  <c r="V384" i="65"/>
  <c r="D384" i="65" s="1"/>
  <c r="S384" i="65"/>
  <c r="U384" i="65" s="1"/>
  <c r="V383" i="65"/>
  <c r="D383" i="65" s="1"/>
  <c r="U383" i="65"/>
  <c r="S383" i="65"/>
  <c r="V382" i="65"/>
  <c r="D382" i="65" s="1"/>
  <c r="S382" i="65"/>
  <c r="U382" i="65" s="1"/>
  <c r="V381" i="65"/>
  <c r="D381" i="65" s="1"/>
  <c r="U381" i="65"/>
  <c r="S381" i="65"/>
  <c r="V380" i="65"/>
  <c r="D380" i="65" s="1"/>
  <c r="S380" i="65"/>
  <c r="U380" i="65" s="1"/>
  <c r="V379" i="65"/>
  <c r="D379" i="65" s="1"/>
  <c r="S379" i="65"/>
  <c r="U379" i="65" s="1"/>
  <c r="V378" i="65"/>
  <c r="S378" i="65"/>
  <c r="U378" i="65" s="1"/>
  <c r="D378" i="65"/>
  <c r="V377" i="65"/>
  <c r="S377" i="65"/>
  <c r="U377" i="65" s="1"/>
  <c r="D377" i="65"/>
  <c r="V376" i="65"/>
  <c r="D376" i="65" s="1"/>
  <c r="S376" i="65"/>
  <c r="U376" i="65" s="1"/>
  <c r="V375" i="65"/>
  <c r="D375" i="65" s="1"/>
  <c r="S375" i="65"/>
  <c r="U375" i="65" s="1"/>
  <c r="V374" i="65"/>
  <c r="D374" i="65" s="1"/>
  <c r="S374" i="65"/>
  <c r="U374" i="65" s="1"/>
  <c r="V373" i="65"/>
  <c r="D373" i="65" s="1"/>
  <c r="T373" i="65"/>
  <c r="R373" i="65"/>
  <c r="Q373" i="65"/>
  <c r="P373" i="65"/>
  <c r="O373" i="65"/>
  <c r="N373" i="65"/>
  <c r="M373" i="65"/>
  <c r="L373" i="65"/>
  <c r="V372" i="65"/>
  <c r="D372" i="65" s="1"/>
  <c r="S372" i="65"/>
  <c r="U372" i="65" s="1"/>
  <c r="V371" i="65"/>
  <c r="S371" i="65"/>
  <c r="U371" i="65" s="1"/>
  <c r="D371" i="65"/>
  <c r="V370" i="65"/>
  <c r="S370" i="65"/>
  <c r="U370" i="65" s="1"/>
  <c r="D370" i="65"/>
  <c r="V369" i="65"/>
  <c r="S369" i="65"/>
  <c r="U369" i="65" s="1"/>
  <c r="D369" i="65"/>
  <c r="V368" i="65"/>
  <c r="S368" i="65"/>
  <c r="U368" i="65" s="1"/>
  <c r="D368" i="65"/>
  <c r="V367" i="65"/>
  <c r="D367" i="65" s="1"/>
  <c r="S367" i="65"/>
  <c r="U367" i="65" s="1"/>
  <c r="V366" i="65"/>
  <c r="D366" i="65" s="1"/>
  <c r="U366" i="65"/>
  <c r="S366" i="65"/>
  <c r="V365" i="65"/>
  <c r="D365" i="65" s="1"/>
  <c r="U365" i="65"/>
  <c r="S365" i="65"/>
  <c r="V364" i="65"/>
  <c r="D364" i="65" s="1"/>
  <c r="S364" i="65"/>
  <c r="U364" i="65" s="1"/>
  <c r="V363" i="65"/>
  <c r="S363" i="65"/>
  <c r="U363" i="65" s="1"/>
  <c r="D363" i="65"/>
  <c r="V362" i="65"/>
  <c r="S362" i="65"/>
  <c r="U362" i="65" s="1"/>
  <c r="D362" i="65"/>
  <c r="V361" i="65"/>
  <c r="S361" i="65"/>
  <c r="U361" i="65" s="1"/>
  <c r="D361" i="65"/>
  <c r="V360" i="65"/>
  <c r="S360" i="65"/>
  <c r="U360" i="65" s="1"/>
  <c r="D360" i="65"/>
  <c r="V359" i="65"/>
  <c r="D359" i="65" s="1"/>
  <c r="S359" i="65"/>
  <c r="U359" i="65" s="1"/>
  <c r="V358" i="65"/>
  <c r="D358" i="65" s="1"/>
  <c r="U358" i="65"/>
  <c r="S358" i="65"/>
  <c r="V357" i="65"/>
  <c r="D357" i="65" s="1"/>
  <c r="U357" i="65"/>
  <c r="S357" i="65"/>
  <c r="V356" i="65"/>
  <c r="D356" i="65" s="1"/>
  <c r="S356" i="65"/>
  <c r="U356" i="65" s="1"/>
  <c r="V355" i="65"/>
  <c r="S355" i="65"/>
  <c r="U355" i="65" s="1"/>
  <c r="D355" i="65"/>
  <c r="V354" i="65"/>
  <c r="S354" i="65"/>
  <c r="U354" i="65" s="1"/>
  <c r="D354" i="65"/>
  <c r="V353" i="65"/>
  <c r="S353" i="65"/>
  <c r="U353" i="65" s="1"/>
  <c r="D353" i="65"/>
  <c r="V352" i="65"/>
  <c r="D352" i="65" s="1"/>
  <c r="T352" i="65"/>
  <c r="R352" i="65"/>
  <c r="Q352" i="65"/>
  <c r="P352" i="65"/>
  <c r="O352" i="65"/>
  <c r="N352" i="65"/>
  <c r="M352" i="65"/>
  <c r="L352" i="65"/>
  <c r="V351" i="65"/>
  <c r="D351" i="65" s="1"/>
  <c r="S351" i="65"/>
  <c r="U351" i="65" s="1"/>
  <c r="V350" i="65"/>
  <c r="U350" i="65"/>
  <c r="S350" i="65"/>
  <c r="D350" i="65"/>
  <c r="V349" i="65"/>
  <c r="U349" i="65"/>
  <c r="S349" i="65"/>
  <c r="D349" i="65"/>
  <c r="V348" i="65"/>
  <c r="D348" i="65" s="1"/>
  <c r="S348" i="65"/>
  <c r="U348" i="65" s="1"/>
  <c r="V347" i="65"/>
  <c r="U347" i="65"/>
  <c r="S347" i="65"/>
  <c r="D347" i="65"/>
  <c r="V346" i="65"/>
  <c r="U346" i="65"/>
  <c r="S346" i="65"/>
  <c r="D346" i="65"/>
  <c r="V345" i="65"/>
  <c r="U345" i="65"/>
  <c r="S345" i="65"/>
  <c r="D345" i="65"/>
  <c r="V344" i="65"/>
  <c r="D344" i="65" s="1"/>
  <c r="S344" i="65"/>
  <c r="U344" i="65" s="1"/>
  <c r="V343" i="65"/>
  <c r="D343" i="65" s="1"/>
  <c r="S343" i="65"/>
  <c r="U343" i="65" s="1"/>
  <c r="V342" i="65"/>
  <c r="U342" i="65"/>
  <c r="S342" i="65"/>
  <c r="D342" i="65"/>
  <c r="V341" i="65"/>
  <c r="U341" i="65"/>
  <c r="S341" i="65"/>
  <c r="D341" i="65"/>
  <c r="V340" i="65"/>
  <c r="D340" i="65" s="1"/>
  <c r="S340" i="65"/>
  <c r="U340" i="65" s="1"/>
  <c r="V339" i="65"/>
  <c r="U339" i="65"/>
  <c r="S339" i="65"/>
  <c r="D339" i="65"/>
  <c r="V338" i="65"/>
  <c r="U338" i="65"/>
  <c r="S338" i="65"/>
  <c r="D338" i="65"/>
  <c r="V337" i="65"/>
  <c r="U337" i="65"/>
  <c r="S337" i="65"/>
  <c r="D337" i="65"/>
  <c r="V336" i="65"/>
  <c r="D336" i="65" s="1"/>
  <c r="S336" i="65"/>
  <c r="U336" i="65" s="1"/>
  <c r="V335" i="65"/>
  <c r="D335" i="65" s="1"/>
  <c r="S335" i="65"/>
  <c r="U335" i="65" s="1"/>
  <c r="V334" i="65"/>
  <c r="U334" i="65"/>
  <c r="S334" i="65"/>
  <c r="D334" i="65"/>
  <c r="V333" i="65"/>
  <c r="U333" i="65"/>
  <c r="S333" i="65"/>
  <c r="D333" i="65"/>
  <c r="V332" i="65"/>
  <c r="D332" i="65" s="1"/>
  <c r="S332" i="65"/>
  <c r="U332" i="65" s="1"/>
  <c r="V331" i="65"/>
  <c r="D331" i="65" s="1"/>
  <c r="T331" i="65"/>
  <c r="R331" i="65"/>
  <c r="Q331" i="65"/>
  <c r="P331" i="65"/>
  <c r="O331" i="65"/>
  <c r="N331" i="65"/>
  <c r="M331" i="65"/>
  <c r="L331" i="65"/>
  <c r="V330" i="65"/>
  <c r="U330" i="65"/>
  <c r="S330" i="65"/>
  <c r="D330" i="65"/>
  <c r="V329" i="65"/>
  <c r="U329" i="65"/>
  <c r="S329" i="65"/>
  <c r="D329" i="65"/>
  <c r="V328" i="65"/>
  <c r="S328" i="65"/>
  <c r="U328" i="65" s="1"/>
  <c r="D328" i="65"/>
  <c r="V327" i="65"/>
  <c r="S327" i="65"/>
  <c r="U327" i="65" s="1"/>
  <c r="D327" i="65"/>
  <c r="V326" i="65"/>
  <c r="U326" i="65"/>
  <c r="S326" i="65"/>
  <c r="D326" i="65"/>
  <c r="V325" i="65"/>
  <c r="U325" i="65"/>
  <c r="S325" i="65"/>
  <c r="D325" i="65"/>
  <c r="V324" i="65"/>
  <c r="D324" i="65" s="1"/>
  <c r="S324" i="65"/>
  <c r="U324" i="65" s="1"/>
  <c r="V323" i="65"/>
  <c r="U323" i="65"/>
  <c r="S323" i="65"/>
  <c r="D323" i="65"/>
  <c r="V322" i="65"/>
  <c r="U322" i="65"/>
  <c r="S322" i="65"/>
  <c r="D322" i="65"/>
  <c r="V321" i="65"/>
  <c r="U321" i="65"/>
  <c r="S321" i="65"/>
  <c r="D321" i="65"/>
  <c r="V320" i="65"/>
  <c r="S320" i="65"/>
  <c r="U320" i="65" s="1"/>
  <c r="D320" i="65"/>
  <c r="V319" i="65"/>
  <c r="S319" i="65"/>
  <c r="U319" i="65" s="1"/>
  <c r="D319" i="65"/>
  <c r="V318" i="65"/>
  <c r="U318" i="65"/>
  <c r="S318" i="65"/>
  <c r="D318" i="65"/>
  <c r="V317" i="65"/>
  <c r="U317" i="65"/>
  <c r="S317" i="65"/>
  <c r="D317" i="65"/>
  <c r="V316" i="65"/>
  <c r="D316" i="65" s="1"/>
  <c r="S316" i="65"/>
  <c r="U316" i="65" s="1"/>
  <c r="V315" i="65"/>
  <c r="U315" i="65"/>
  <c r="S315" i="65"/>
  <c r="D315" i="65"/>
  <c r="V314" i="65"/>
  <c r="U314" i="65"/>
  <c r="S314" i="65"/>
  <c r="D314" i="65"/>
  <c r="V313" i="65"/>
  <c r="U313" i="65"/>
  <c r="S313" i="65"/>
  <c r="D313" i="65"/>
  <c r="V312" i="65"/>
  <c r="S312" i="65"/>
  <c r="U312" i="65" s="1"/>
  <c r="D312" i="65"/>
  <c r="V311" i="65"/>
  <c r="S311" i="65"/>
  <c r="D311" i="65"/>
  <c r="V310" i="65"/>
  <c r="D310" i="65" s="1"/>
  <c r="V309" i="65"/>
  <c r="R309" i="65"/>
  <c r="M309" i="65"/>
  <c r="D309" i="65"/>
  <c r="V308" i="65"/>
  <c r="T308" i="65"/>
  <c r="R308" i="65"/>
  <c r="Q308" i="65"/>
  <c r="P308" i="65"/>
  <c r="O308" i="65"/>
  <c r="N308" i="65"/>
  <c r="M308" i="65"/>
  <c r="L308" i="65"/>
  <c r="D308" i="65"/>
  <c r="V307" i="65"/>
  <c r="U307" i="65"/>
  <c r="S307" i="65"/>
  <c r="D307" i="65"/>
  <c r="V306" i="65"/>
  <c r="D306" i="65" s="1"/>
  <c r="S306" i="65"/>
  <c r="U306" i="65" s="1"/>
  <c r="V305" i="65"/>
  <c r="D305" i="65" s="1"/>
  <c r="U305" i="65"/>
  <c r="S305" i="65"/>
  <c r="V304" i="65"/>
  <c r="S304" i="65"/>
  <c r="U304" i="65" s="1"/>
  <c r="D304" i="65"/>
  <c r="V303" i="65"/>
  <c r="U303" i="65"/>
  <c r="S303" i="65"/>
  <c r="D303" i="65"/>
  <c r="V302" i="65"/>
  <c r="D302" i="65" s="1"/>
  <c r="S302" i="65"/>
  <c r="U302" i="65" s="1"/>
  <c r="V301" i="65"/>
  <c r="U301" i="65"/>
  <c r="S301" i="65"/>
  <c r="D301" i="65"/>
  <c r="V300" i="65"/>
  <c r="S300" i="65"/>
  <c r="U300" i="65" s="1"/>
  <c r="D300" i="65"/>
  <c r="V299" i="65"/>
  <c r="S299" i="65"/>
  <c r="U299" i="65" s="1"/>
  <c r="D299" i="65"/>
  <c r="V298" i="65"/>
  <c r="D298" i="65" s="1"/>
  <c r="S298" i="65"/>
  <c r="U298" i="65" s="1"/>
  <c r="V297" i="65"/>
  <c r="D297" i="65" s="1"/>
  <c r="U297" i="65"/>
  <c r="S297" i="65"/>
  <c r="V296" i="65"/>
  <c r="D296" i="65" s="1"/>
  <c r="S296" i="65"/>
  <c r="U296" i="65" s="1"/>
  <c r="V295" i="65"/>
  <c r="U295" i="65"/>
  <c r="S295" i="65"/>
  <c r="D295" i="65"/>
  <c r="V294" i="65"/>
  <c r="D294" i="65" s="1"/>
  <c r="S294" i="65"/>
  <c r="U294" i="65" s="1"/>
  <c r="V293" i="65"/>
  <c r="U293" i="65"/>
  <c r="S293" i="65"/>
  <c r="D293" i="65"/>
  <c r="V292" i="65"/>
  <c r="D292" i="65" s="1"/>
  <c r="S292" i="65"/>
  <c r="U292" i="65" s="1"/>
  <c r="V291" i="65"/>
  <c r="D291" i="65" s="1"/>
  <c r="U291" i="65"/>
  <c r="S291" i="65"/>
  <c r="V290" i="65"/>
  <c r="D290" i="65" s="1"/>
  <c r="S290" i="65"/>
  <c r="U290" i="65" s="1"/>
  <c r="V289" i="65"/>
  <c r="D289" i="65" s="1"/>
  <c r="S289" i="65"/>
  <c r="U289" i="65" s="1"/>
  <c r="V288" i="65"/>
  <c r="D288" i="65" s="1"/>
  <c r="S288" i="65"/>
  <c r="U288" i="65" s="1"/>
  <c r="V287" i="65"/>
  <c r="D287" i="65" s="1"/>
  <c r="T287" i="65"/>
  <c r="R287" i="65"/>
  <c r="Q287" i="65"/>
  <c r="P287" i="65"/>
  <c r="O287" i="65"/>
  <c r="N287" i="65"/>
  <c r="M287" i="65"/>
  <c r="L287" i="65"/>
  <c r="V286" i="65"/>
  <c r="D286" i="65" s="1"/>
  <c r="S286" i="65"/>
  <c r="U286" i="65" s="1"/>
  <c r="V285" i="65"/>
  <c r="D285" i="65" s="1"/>
  <c r="U285" i="65"/>
  <c r="S285" i="65"/>
  <c r="V284" i="65"/>
  <c r="D284" i="65" s="1"/>
  <c r="S284" i="65"/>
  <c r="U284" i="65" s="1"/>
  <c r="V283" i="65"/>
  <c r="U283" i="65"/>
  <c r="S283" i="65"/>
  <c r="D283" i="65"/>
  <c r="V282" i="65"/>
  <c r="D282" i="65" s="1"/>
  <c r="S282" i="65"/>
  <c r="U282" i="65" s="1"/>
  <c r="V281" i="65"/>
  <c r="D281" i="65" s="1"/>
  <c r="U281" i="65"/>
  <c r="S281" i="65"/>
  <c r="V280" i="65"/>
  <c r="D280" i="65" s="1"/>
  <c r="S280" i="65"/>
  <c r="U280" i="65" s="1"/>
  <c r="V279" i="65"/>
  <c r="U279" i="65"/>
  <c r="S279" i="65"/>
  <c r="D279" i="65"/>
  <c r="V278" i="65"/>
  <c r="D278" i="65" s="1"/>
  <c r="S278" i="65"/>
  <c r="U278" i="65" s="1"/>
  <c r="V277" i="65"/>
  <c r="U277" i="65"/>
  <c r="S277" i="65"/>
  <c r="D277" i="65"/>
  <c r="V276" i="65"/>
  <c r="D276" i="65" s="1"/>
  <c r="S276" i="65"/>
  <c r="U276" i="65" s="1"/>
  <c r="V275" i="65"/>
  <c r="D275" i="65" s="1"/>
  <c r="U275" i="65"/>
  <c r="S275" i="65"/>
  <c r="V274" i="65"/>
  <c r="D274" i="65" s="1"/>
  <c r="S274" i="65"/>
  <c r="U274" i="65" s="1"/>
  <c r="V273" i="65"/>
  <c r="S273" i="65"/>
  <c r="U273" i="65" s="1"/>
  <c r="D273" i="65"/>
  <c r="V272" i="65"/>
  <c r="S272" i="65"/>
  <c r="U272" i="65" s="1"/>
  <c r="D272" i="65"/>
  <c r="V271" i="65"/>
  <c r="U271" i="65"/>
  <c r="S271" i="65"/>
  <c r="D271" i="65"/>
  <c r="V270" i="65"/>
  <c r="D270" i="65" s="1"/>
  <c r="S270" i="65"/>
  <c r="U270" i="65" s="1"/>
  <c r="V269" i="65"/>
  <c r="U269" i="65"/>
  <c r="S269" i="65"/>
  <c r="D269" i="65"/>
  <c r="V268" i="65"/>
  <c r="S268" i="65"/>
  <c r="U268" i="65" s="1"/>
  <c r="D268" i="65"/>
  <c r="V267" i="65"/>
  <c r="S267" i="65"/>
  <c r="U267" i="65" s="1"/>
  <c r="D267" i="65"/>
  <c r="V266" i="65"/>
  <c r="D266" i="65" s="1"/>
  <c r="L266" i="65"/>
  <c r="V265" i="65"/>
  <c r="D265" i="65" s="1"/>
  <c r="T265" i="65"/>
  <c r="R265" i="65"/>
  <c r="Q265" i="65"/>
  <c r="P265" i="65"/>
  <c r="O265" i="65"/>
  <c r="N265" i="65"/>
  <c r="M265" i="65"/>
  <c r="L265" i="65"/>
  <c r="V264" i="65"/>
  <c r="S264" i="65"/>
  <c r="U264" i="65" s="1"/>
  <c r="D264" i="65"/>
  <c r="V263" i="65"/>
  <c r="S263" i="65"/>
  <c r="U263" i="65" s="1"/>
  <c r="D263" i="65"/>
  <c r="V262" i="65"/>
  <c r="D262" i="65" s="1"/>
  <c r="S262" i="65"/>
  <c r="U262" i="65" s="1"/>
  <c r="V261" i="65"/>
  <c r="D261" i="65" s="1"/>
  <c r="U261" i="65"/>
  <c r="S261" i="65"/>
  <c r="V260" i="65"/>
  <c r="S260" i="65"/>
  <c r="U260" i="65" s="1"/>
  <c r="D260" i="65"/>
  <c r="V259" i="65"/>
  <c r="S259" i="65"/>
  <c r="U259" i="65" s="1"/>
  <c r="D259" i="65"/>
  <c r="V258" i="65"/>
  <c r="D258" i="65" s="1"/>
  <c r="S258" i="65"/>
  <c r="U258" i="65" s="1"/>
  <c r="V257" i="65"/>
  <c r="D257" i="65" s="1"/>
  <c r="U257" i="65"/>
  <c r="S257" i="65"/>
  <c r="V256" i="65"/>
  <c r="D256" i="65" s="1"/>
  <c r="S256" i="65"/>
  <c r="U256" i="65" s="1"/>
  <c r="V255" i="65"/>
  <c r="U255" i="65"/>
  <c r="S255" i="65"/>
  <c r="D255" i="65"/>
  <c r="V254" i="65"/>
  <c r="D254" i="65" s="1"/>
  <c r="S254" i="65"/>
  <c r="U254" i="65" s="1"/>
  <c r="V253" i="65"/>
  <c r="U253" i="65"/>
  <c r="S253" i="65"/>
  <c r="D253" i="65"/>
  <c r="V252" i="65"/>
  <c r="D252" i="65" s="1"/>
  <c r="S252" i="65"/>
  <c r="U252" i="65" s="1"/>
  <c r="V251" i="65"/>
  <c r="D251" i="65" s="1"/>
  <c r="U251" i="65"/>
  <c r="S251" i="65"/>
  <c r="V250" i="65"/>
  <c r="D250" i="65" s="1"/>
  <c r="S250" i="65"/>
  <c r="U250" i="65" s="1"/>
  <c r="V249" i="65"/>
  <c r="S249" i="65"/>
  <c r="U249" i="65" s="1"/>
  <c r="D249" i="65"/>
  <c r="V248" i="65"/>
  <c r="S248" i="65"/>
  <c r="U248" i="65" s="1"/>
  <c r="D248" i="65"/>
  <c r="V247" i="65"/>
  <c r="U247" i="65"/>
  <c r="S247" i="65"/>
  <c r="D247" i="65"/>
  <c r="V246" i="65"/>
  <c r="D246" i="65" s="1"/>
  <c r="S246" i="65"/>
  <c r="V245" i="65"/>
  <c r="D245" i="65" s="1"/>
  <c r="U245" i="65"/>
  <c r="S245" i="65"/>
  <c r="V244" i="65"/>
  <c r="D244" i="65" s="1"/>
  <c r="T244" i="65"/>
  <c r="R244" i="65"/>
  <c r="R266" i="65" s="1"/>
  <c r="Q244" i="65"/>
  <c r="Q266" i="65" s="1"/>
  <c r="P244" i="65"/>
  <c r="P266" i="65" s="1"/>
  <c r="O244" i="65"/>
  <c r="N244" i="65"/>
  <c r="N266" i="65" s="1"/>
  <c r="M244" i="65"/>
  <c r="L244" i="65"/>
  <c r="V243" i="65"/>
  <c r="D243" i="65" s="1"/>
  <c r="U243" i="65"/>
  <c r="S243" i="65"/>
  <c r="V242" i="65"/>
  <c r="D242" i="65" s="1"/>
  <c r="S242" i="65"/>
  <c r="U242" i="65" s="1"/>
  <c r="V241" i="65"/>
  <c r="U241" i="65"/>
  <c r="S241" i="65"/>
  <c r="D241" i="65"/>
  <c r="V240" i="65"/>
  <c r="D240" i="65" s="1"/>
  <c r="U240" i="65"/>
  <c r="S240" i="65"/>
  <c r="V239" i="65"/>
  <c r="S239" i="65"/>
  <c r="U239" i="65" s="1"/>
  <c r="D239" i="65"/>
  <c r="V238" i="65"/>
  <c r="S238" i="65"/>
  <c r="U238" i="65" s="1"/>
  <c r="D238" i="65"/>
  <c r="V237" i="65"/>
  <c r="U237" i="65"/>
  <c r="S237" i="65"/>
  <c r="D237" i="65"/>
  <c r="V236" i="65"/>
  <c r="D236" i="65" s="1"/>
  <c r="U236" i="65"/>
  <c r="S236" i="65"/>
  <c r="V235" i="65"/>
  <c r="D235" i="65" s="1"/>
  <c r="U235" i="65"/>
  <c r="S235" i="65"/>
  <c r="V234" i="65"/>
  <c r="D234" i="65" s="1"/>
  <c r="S234" i="65"/>
  <c r="U234" i="65" s="1"/>
  <c r="V233" i="65"/>
  <c r="U233" i="65"/>
  <c r="S233" i="65"/>
  <c r="D233" i="65"/>
  <c r="V232" i="65"/>
  <c r="D232" i="65" s="1"/>
  <c r="U232" i="65"/>
  <c r="S232" i="65"/>
  <c r="V231" i="65"/>
  <c r="S231" i="65"/>
  <c r="U231" i="65" s="1"/>
  <c r="D231" i="65"/>
  <c r="V230" i="65"/>
  <c r="S230" i="65"/>
  <c r="U230" i="65" s="1"/>
  <c r="D230" i="65"/>
  <c r="V229" i="65"/>
  <c r="U229" i="65"/>
  <c r="S229" i="65"/>
  <c r="D229" i="65"/>
  <c r="V228" i="65"/>
  <c r="D228" i="65" s="1"/>
  <c r="U228" i="65"/>
  <c r="S228" i="65"/>
  <c r="V227" i="65"/>
  <c r="D227" i="65" s="1"/>
  <c r="U227" i="65"/>
  <c r="S227" i="65"/>
  <c r="V226" i="65"/>
  <c r="D226" i="65" s="1"/>
  <c r="S226" i="65"/>
  <c r="U226" i="65" s="1"/>
  <c r="V225" i="65"/>
  <c r="U225" i="65"/>
  <c r="S225" i="65"/>
  <c r="D225" i="65"/>
  <c r="V224" i="65"/>
  <c r="D224" i="65" s="1"/>
  <c r="U224" i="65"/>
  <c r="S224" i="65"/>
  <c r="V223" i="65"/>
  <c r="T223" i="65"/>
  <c r="R223" i="65"/>
  <c r="Q223" i="65"/>
  <c r="P223" i="65"/>
  <c r="O223" i="65"/>
  <c r="N223" i="65"/>
  <c r="M223" i="65"/>
  <c r="L223" i="65"/>
  <c r="D223" i="65"/>
  <c r="V222" i="65"/>
  <c r="D222" i="65" s="1"/>
  <c r="S222" i="65"/>
  <c r="U222" i="65" s="1"/>
  <c r="V221" i="65"/>
  <c r="D221" i="65" s="1"/>
  <c r="U221" i="65"/>
  <c r="S221" i="65"/>
  <c r="V220" i="65"/>
  <c r="D220" i="65" s="1"/>
  <c r="U220" i="65"/>
  <c r="S220" i="65"/>
  <c r="V219" i="65"/>
  <c r="D219" i="65" s="1"/>
  <c r="U219" i="65"/>
  <c r="S219" i="65"/>
  <c r="V218" i="65"/>
  <c r="D218" i="65" s="1"/>
  <c r="S218" i="65"/>
  <c r="U218" i="65" s="1"/>
  <c r="V217" i="65"/>
  <c r="U217" i="65"/>
  <c r="S217" i="65"/>
  <c r="D217" i="65"/>
  <c r="V216" i="65"/>
  <c r="U216" i="65"/>
  <c r="S216" i="65"/>
  <c r="D216" i="65"/>
  <c r="V215" i="65"/>
  <c r="U215" i="65"/>
  <c r="S215" i="65"/>
  <c r="D215" i="65"/>
  <c r="V214" i="65"/>
  <c r="S214" i="65"/>
  <c r="U214" i="65" s="1"/>
  <c r="D214" i="65"/>
  <c r="V213" i="65"/>
  <c r="S213" i="65"/>
  <c r="U213" i="65" s="1"/>
  <c r="D213" i="65"/>
  <c r="V212" i="65"/>
  <c r="S212" i="65"/>
  <c r="U212" i="65" s="1"/>
  <c r="D212" i="65"/>
  <c r="V211" i="65"/>
  <c r="S211" i="65"/>
  <c r="U211" i="65" s="1"/>
  <c r="D211" i="65"/>
  <c r="V210" i="65"/>
  <c r="S210" i="65"/>
  <c r="U210" i="65" s="1"/>
  <c r="D210" i="65"/>
  <c r="V209" i="65"/>
  <c r="U209" i="65"/>
  <c r="S209" i="65"/>
  <c r="D209" i="65"/>
  <c r="V208" i="65"/>
  <c r="D208" i="65" s="1"/>
  <c r="U208" i="65"/>
  <c r="S208" i="65"/>
  <c r="V207" i="65"/>
  <c r="D207" i="65" s="1"/>
  <c r="U207" i="65"/>
  <c r="S207" i="65"/>
  <c r="V206" i="65"/>
  <c r="D206" i="65" s="1"/>
  <c r="S206" i="65"/>
  <c r="U206" i="65" s="1"/>
  <c r="V205" i="65"/>
  <c r="D205" i="65" s="1"/>
  <c r="S205" i="65"/>
  <c r="U205" i="65" s="1"/>
  <c r="V204" i="65"/>
  <c r="D204" i="65" s="1"/>
  <c r="U204" i="65"/>
  <c r="S204" i="65"/>
  <c r="V203" i="65"/>
  <c r="S203" i="65"/>
  <c r="U203" i="65" s="1"/>
  <c r="D203" i="65"/>
  <c r="V202" i="65"/>
  <c r="D202" i="65" s="1"/>
  <c r="V201" i="65"/>
  <c r="T201" i="65"/>
  <c r="R201" i="65"/>
  <c r="Q201" i="65"/>
  <c r="P201" i="65"/>
  <c r="O201" i="65"/>
  <c r="N201" i="65"/>
  <c r="M201" i="65"/>
  <c r="L201" i="65"/>
  <c r="D201" i="65"/>
  <c r="V200" i="65"/>
  <c r="D200" i="65" s="1"/>
  <c r="S200" i="65"/>
  <c r="U200" i="65" s="1"/>
  <c r="V199" i="65"/>
  <c r="U199" i="65"/>
  <c r="S199" i="65"/>
  <c r="D199" i="65"/>
  <c r="V198" i="65"/>
  <c r="D198" i="65" s="1"/>
  <c r="S198" i="65"/>
  <c r="U198" i="65" s="1"/>
  <c r="V197" i="65"/>
  <c r="D197" i="65" s="1"/>
  <c r="U197" i="65"/>
  <c r="S197" i="65"/>
  <c r="V196" i="65"/>
  <c r="D196" i="65" s="1"/>
  <c r="U196" i="65"/>
  <c r="S196" i="65"/>
  <c r="V195" i="65"/>
  <c r="D195" i="65" s="1"/>
  <c r="U195" i="65"/>
  <c r="S195" i="65"/>
  <c r="V194" i="65"/>
  <c r="D194" i="65" s="1"/>
  <c r="S194" i="65"/>
  <c r="U194" i="65" s="1"/>
  <c r="V193" i="65"/>
  <c r="S193" i="65"/>
  <c r="U193" i="65" s="1"/>
  <c r="D193" i="65"/>
  <c r="V192" i="65"/>
  <c r="D192" i="65" s="1"/>
  <c r="S192" i="65"/>
  <c r="U192" i="65" s="1"/>
  <c r="V191" i="65"/>
  <c r="D191" i="65" s="1"/>
  <c r="U191" i="65"/>
  <c r="S191" i="65"/>
  <c r="V190" i="65"/>
  <c r="D190" i="65" s="1"/>
  <c r="S190" i="65"/>
  <c r="U190" i="65" s="1"/>
  <c r="V189" i="65"/>
  <c r="D189" i="65" s="1"/>
  <c r="U189" i="65"/>
  <c r="S189" i="65"/>
  <c r="V188" i="65"/>
  <c r="D188" i="65" s="1"/>
  <c r="U188" i="65"/>
  <c r="S188" i="65"/>
  <c r="V187" i="65"/>
  <c r="D187" i="65" s="1"/>
  <c r="U187" i="65"/>
  <c r="S187" i="65"/>
  <c r="V186" i="65"/>
  <c r="D186" i="65" s="1"/>
  <c r="S186" i="65"/>
  <c r="U186" i="65" s="1"/>
  <c r="V185" i="65"/>
  <c r="S185" i="65"/>
  <c r="U185" i="65" s="1"/>
  <c r="D185" i="65"/>
  <c r="V184" i="65"/>
  <c r="D184" i="65" s="1"/>
  <c r="S184" i="65"/>
  <c r="U184" i="65" s="1"/>
  <c r="V183" i="65"/>
  <c r="U183" i="65"/>
  <c r="S183" i="65"/>
  <c r="D183" i="65"/>
  <c r="V182" i="65"/>
  <c r="D182" i="65" s="1"/>
  <c r="S182" i="65"/>
  <c r="U182" i="65" s="1"/>
  <c r="V181" i="65"/>
  <c r="D181" i="65" s="1"/>
  <c r="U181" i="65"/>
  <c r="S181" i="65"/>
  <c r="V180" i="65"/>
  <c r="D180" i="65" s="1"/>
  <c r="T180" i="65"/>
  <c r="R180" i="65"/>
  <c r="Q180" i="65"/>
  <c r="P180" i="65"/>
  <c r="O180" i="65"/>
  <c r="N180" i="65"/>
  <c r="M180" i="65"/>
  <c r="L180" i="65"/>
  <c r="V179" i="65"/>
  <c r="D179" i="65" s="1"/>
  <c r="U179" i="65"/>
  <c r="S179" i="65"/>
  <c r="V178" i="65"/>
  <c r="D178" i="65" s="1"/>
  <c r="S178" i="65"/>
  <c r="U178" i="65" s="1"/>
  <c r="V177" i="65"/>
  <c r="S177" i="65"/>
  <c r="U177" i="65" s="1"/>
  <c r="D177" i="65"/>
  <c r="V176" i="65"/>
  <c r="S176" i="65"/>
  <c r="U176" i="65" s="1"/>
  <c r="D176" i="65"/>
  <c r="V175" i="65"/>
  <c r="S175" i="65"/>
  <c r="U175" i="65" s="1"/>
  <c r="D175" i="65"/>
  <c r="V174" i="65"/>
  <c r="S174" i="65"/>
  <c r="U174" i="65" s="1"/>
  <c r="D174" i="65"/>
  <c r="V173" i="65"/>
  <c r="S173" i="65"/>
  <c r="U173" i="65" s="1"/>
  <c r="D173" i="65"/>
  <c r="V172" i="65"/>
  <c r="D172" i="65" s="1"/>
  <c r="U172" i="65"/>
  <c r="S172" i="65"/>
  <c r="V171" i="65"/>
  <c r="D171" i="65" s="1"/>
  <c r="U171" i="65"/>
  <c r="S171" i="65"/>
  <c r="V170" i="65"/>
  <c r="D170" i="65" s="1"/>
  <c r="S170" i="65"/>
  <c r="U170" i="65" s="1"/>
  <c r="V169" i="65"/>
  <c r="S169" i="65"/>
  <c r="U169" i="65" s="1"/>
  <c r="D169" i="65"/>
  <c r="V168" i="65"/>
  <c r="S168" i="65"/>
  <c r="U168" i="65" s="1"/>
  <c r="D168" i="65"/>
  <c r="V167" i="65"/>
  <c r="S167" i="65"/>
  <c r="U167" i="65" s="1"/>
  <c r="D167" i="65"/>
  <c r="V166" i="65"/>
  <c r="S166" i="65"/>
  <c r="U166" i="65" s="1"/>
  <c r="D166" i="65"/>
  <c r="V165" i="65"/>
  <c r="S165" i="65"/>
  <c r="U165" i="65" s="1"/>
  <c r="D165" i="65"/>
  <c r="V164" i="65"/>
  <c r="D164" i="65" s="1"/>
  <c r="U164" i="65"/>
  <c r="S164" i="65"/>
  <c r="V163" i="65"/>
  <c r="D163" i="65" s="1"/>
  <c r="U163" i="65"/>
  <c r="S163" i="65"/>
  <c r="V162" i="65"/>
  <c r="D162" i="65" s="1"/>
  <c r="S162" i="65"/>
  <c r="U162" i="65" s="1"/>
  <c r="V161" i="65"/>
  <c r="S161" i="65"/>
  <c r="U161" i="65" s="1"/>
  <c r="D161" i="65"/>
  <c r="V160" i="65"/>
  <c r="S160" i="65"/>
  <c r="U160" i="65" s="1"/>
  <c r="D160" i="65"/>
  <c r="V159" i="65"/>
  <c r="T159" i="65"/>
  <c r="R159" i="65"/>
  <c r="Q159" i="65"/>
  <c r="P159" i="65"/>
  <c r="O159" i="65"/>
  <c r="N159" i="65"/>
  <c r="M159" i="65"/>
  <c r="L159" i="65"/>
  <c r="D159" i="65"/>
  <c r="V158" i="65"/>
  <c r="D158" i="65" s="1"/>
  <c r="S158" i="65"/>
  <c r="U158" i="65" s="1"/>
  <c r="V157" i="65"/>
  <c r="D157" i="65" s="1"/>
  <c r="S157" i="65"/>
  <c r="U157" i="65" s="1"/>
  <c r="V156" i="65"/>
  <c r="D156" i="65" s="1"/>
  <c r="S156" i="65"/>
  <c r="U156" i="65" s="1"/>
  <c r="V155" i="65"/>
  <c r="D155" i="65" s="1"/>
  <c r="S155" i="65"/>
  <c r="U155" i="65" s="1"/>
  <c r="V154" i="65"/>
  <c r="D154" i="65" s="1"/>
  <c r="S154" i="65"/>
  <c r="U154" i="65" s="1"/>
  <c r="V153" i="65"/>
  <c r="S153" i="65"/>
  <c r="U153" i="65" s="1"/>
  <c r="D153" i="65"/>
  <c r="V152" i="65"/>
  <c r="D152" i="65" s="1"/>
  <c r="S152" i="65"/>
  <c r="U152" i="65" s="1"/>
  <c r="V151" i="65"/>
  <c r="D151" i="65" s="1"/>
  <c r="S151" i="65"/>
  <c r="U151" i="65" s="1"/>
  <c r="V150" i="65"/>
  <c r="D150" i="65" s="1"/>
  <c r="S150" i="65"/>
  <c r="U150" i="65" s="1"/>
  <c r="V149" i="65"/>
  <c r="D149" i="65" s="1"/>
  <c r="S149" i="65"/>
  <c r="U149" i="65" s="1"/>
  <c r="V148" i="65"/>
  <c r="U148" i="65"/>
  <c r="S148" i="65"/>
  <c r="D148" i="65"/>
  <c r="V147" i="65"/>
  <c r="U147" i="65"/>
  <c r="S147" i="65"/>
  <c r="D147" i="65"/>
  <c r="V146" i="65"/>
  <c r="D146" i="65" s="1"/>
  <c r="S146" i="65"/>
  <c r="U146" i="65" s="1"/>
  <c r="V145" i="65"/>
  <c r="U145" i="65"/>
  <c r="S145" i="65"/>
  <c r="D145" i="65"/>
  <c r="V144" i="65"/>
  <c r="U144" i="65"/>
  <c r="S144" i="65"/>
  <c r="D144" i="65"/>
  <c r="V143" i="65"/>
  <c r="U143" i="65"/>
  <c r="S143" i="65"/>
  <c r="D143" i="65"/>
  <c r="V142" i="65"/>
  <c r="D142" i="65" s="1"/>
  <c r="S142" i="65"/>
  <c r="U142" i="65" s="1"/>
  <c r="V141" i="65"/>
  <c r="S141" i="65"/>
  <c r="U141" i="65" s="1"/>
  <c r="D141" i="65"/>
  <c r="V140" i="65"/>
  <c r="S140" i="65"/>
  <c r="U140" i="65" s="1"/>
  <c r="D140" i="65"/>
  <c r="V139" i="65"/>
  <c r="S139" i="65"/>
  <c r="U139" i="65" s="1"/>
  <c r="D139" i="65"/>
  <c r="V138" i="65"/>
  <c r="D138" i="65" s="1"/>
  <c r="T138" i="65"/>
  <c r="R138" i="65"/>
  <c r="Q138" i="65"/>
  <c r="P138" i="65"/>
  <c r="O138" i="65"/>
  <c r="N138" i="65"/>
  <c r="M138" i="65"/>
  <c r="L138" i="65"/>
  <c r="V137" i="65"/>
  <c r="D137" i="65" s="1"/>
  <c r="S137" i="65"/>
  <c r="U137" i="65" s="1"/>
  <c r="V136" i="65"/>
  <c r="D136" i="65" s="1"/>
  <c r="S136" i="65"/>
  <c r="U136" i="65" s="1"/>
  <c r="V135" i="65"/>
  <c r="D135" i="65" s="1"/>
  <c r="S135" i="65"/>
  <c r="U135" i="65" s="1"/>
  <c r="V134" i="65"/>
  <c r="D134" i="65" s="1"/>
  <c r="U134" i="65"/>
  <c r="S134" i="65"/>
  <c r="V133" i="65"/>
  <c r="D133" i="65" s="1"/>
  <c r="U133" i="65"/>
  <c r="S133" i="65"/>
  <c r="V132" i="65"/>
  <c r="D132" i="65" s="1"/>
  <c r="S132" i="65"/>
  <c r="U132" i="65" s="1"/>
  <c r="V131" i="65"/>
  <c r="S131" i="65"/>
  <c r="U131" i="65" s="1"/>
  <c r="D131" i="65"/>
  <c r="V130" i="65"/>
  <c r="U130" i="65"/>
  <c r="S130" i="65"/>
  <c r="D130" i="65"/>
  <c r="V129" i="65"/>
  <c r="D129" i="65" s="1"/>
  <c r="U129" i="65"/>
  <c r="S129" i="65"/>
  <c r="V128" i="65"/>
  <c r="D128" i="65" s="1"/>
  <c r="S128" i="65"/>
  <c r="U128" i="65" s="1"/>
  <c r="V127" i="65"/>
  <c r="S127" i="65"/>
  <c r="U127" i="65" s="1"/>
  <c r="D127" i="65"/>
  <c r="V126" i="65"/>
  <c r="U126" i="65"/>
  <c r="S126" i="65"/>
  <c r="D126" i="65"/>
  <c r="V125" i="65"/>
  <c r="D125" i="65" s="1"/>
  <c r="S125" i="65"/>
  <c r="U125" i="65" s="1"/>
  <c r="V124" i="65"/>
  <c r="U124" i="65"/>
  <c r="S124" i="65"/>
  <c r="D124" i="65"/>
  <c r="V123" i="65"/>
  <c r="S123" i="65"/>
  <c r="U123" i="65" s="1"/>
  <c r="D123" i="65"/>
  <c r="V122" i="65"/>
  <c r="S122" i="65"/>
  <c r="U122" i="65" s="1"/>
  <c r="D122" i="65"/>
  <c r="V121" i="65"/>
  <c r="D121" i="65" s="1"/>
  <c r="S121" i="65"/>
  <c r="U121" i="65" s="1"/>
  <c r="V120" i="65"/>
  <c r="D120" i="65" s="1"/>
  <c r="U120" i="65"/>
  <c r="S120" i="65"/>
  <c r="V119" i="65"/>
  <c r="D119" i="65" s="1"/>
  <c r="S119" i="65"/>
  <c r="U119" i="65" s="1"/>
  <c r="V118" i="65"/>
  <c r="S118" i="65"/>
  <c r="U118" i="65" s="1"/>
  <c r="D118" i="65"/>
  <c r="V117" i="65"/>
  <c r="D117" i="65"/>
  <c r="V116" i="65"/>
  <c r="D116" i="65" s="1"/>
  <c r="V115" i="65"/>
  <c r="D115" i="65" s="1"/>
  <c r="T115" i="65"/>
  <c r="R115" i="65"/>
  <c r="Q115" i="65"/>
  <c r="P115" i="65"/>
  <c r="O115" i="65"/>
  <c r="N115" i="65"/>
  <c r="M115" i="65"/>
  <c r="L115" i="65"/>
  <c r="V114" i="65"/>
  <c r="S114" i="65"/>
  <c r="U114" i="65" s="1"/>
  <c r="D114" i="65"/>
  <c r="V113" i="65"/>
  <c r="D113" i="65" s="1"/>
  <c r="S113" i="65"/>
  <c r="U113" i="65" s="1"/>
  <c r="V112" i="65"/>
  <c r="D112" i="65" s="1"/>
  <c r="U112" i="65"/>
  <c r="S112" i="65"/>
  <c r="V111" i="65"/>
  <c r="D111" i="65" s="1"/>
  <c r="S111" i="65"/>
  <c r="U111" i="65" s="1"/>
  <c r="V110" i="65"/>
  <c r="D110" i="65" s="1"/>
  <c r="U110" i="65"/>
  <c r="S110" i="65"/>
  <c r="V109" i="65"/>
  <c r="D109" i="65" s="1"/>
  <c r="S109" i="65"/>
  <c r="U109" i="65" s="1"/>
  <c r="V108" i="65"/>
  <c r="S108" i="65"/>
  <c r="U108" i="65" s="1"/>
  <c r="D108" i="65"/>
  <c r="V107" i="65"/>
  <c r="D107" i="65" s="1"/>
  <c r="S107" i="65"/>
  <c r="U107" i="65" s="1"/>
  <c r="V106" i="65"/>
  <c r="D106" i="65" s="1"/>
  <c r="U106" i="65"/>
  <c r="S106" i="65"/>
  <c r="V105" i="65"/>
  <c r="D105" i="65" s="1"/>
  <c r="S105" i="65"/>
  <c r="U105" i="65" s="1"/>
  <c r="V104" i="65"/>
  <c r="D104" i="65" s="1"/>
  <c r="U104" i="65"/>
  <c r="S104" i="65"/>
  <c r="V103" i="65"/>
  <c r="S103" i="65"/>
  <c r="U103" i="65" s="1"/>
  <c r="D103" i="65"/>
  <c r="V102" i="65"/>
  <c r="S102" i="65"/>
  <c r="U102" i="65" s="1"/>
  <c r="D102" i="65"/>
  <c r="V101" i="65"/>
  <c r="S101" i="65"/>
  <c r="U101" i="65" s="1"/>
  <c r="D101" i="65"/>
  <c r="V100" i="65"/>
  <c r="S100" i="65"/>
  <c r="U100" i="65" s="1"/>
  <c r="D100" i="65"/>
  <c r="V99" i="65"/>
  <c r="D99" i="65" s="1"/>
  <c r="S99" i="65"/>
  <c r="U99" i="65" s="1"/>
  <c r="V98" i="65"/>
  <c r="D98" i="65" s="1"/>
  <c r="U98" i="65"/>
  <c r="S98" i="65"/>
  <c r="V97" i="65"/>
  <c r="D97" i="65" s="1"/>
  <c r="S97" i="65"/>
  <c r="U97" i="65" s="1"/>
  <c r="V96" i="65"/>
  <c r="S96" i="65"/>
  <c r="U96" i="65" s="1"/>
  <c r="D96" i="65"/>
  <c r="V95" i="65"/>
  <c r="S95" i="65"/>
  <c r="D95" i="65"/>
  <c r="V94" i="65"/>
  <c r="D94" i="65" s="1"/>
  <c r="T94" i="65"/>
  <c r="R94" i="65"/>
  <c r="Q94" i="65"/>
  <c r="Q116" i="65" s="1"/>
  <c r="P94" i="65"/>
  <c r="O94" i="65"/>
  <c r="O116" i="65" s="1"/>
  <c r="N94" i="65"/>
  <c r="M94" i="65"/>
  <c r="L94" i="65"/>
  <c r="V93" i="65"/>
  <c r="D93" i="65" s="1"/>
  <c r="U93" i="65"/>
  <c r="S93" i="65"/>
  <c r="V92" i="65"/>
  <c r="S92" i="65"/>
  <c r="U92" i="65" s="1"/>
  <c r="D92" i="65"/>
  <c r="V91" i="65"/>
  <c r="S91" i="65"/>
  <c r="U91" i="65" s="1"/>
  <c r="D91" i="65"/>
  <c r="V90" i="65"/>
  <c r="S90" i="65"/>
  <c r="U90" i="65" s="1"/>
  <c r="D90" i="65"/>
  <c r="V89" i="65"/>
  <c r="D89" i="65" s="1"/>
  <c r="S89" i="65"/>
  <c r="U89" i="65" s="1"/>
  <c r="V88" i="65"/>
  <c r="D88" i="65" s="1"/>
  <c r="U88" i="65"/>
  <c r="S88" i="65"/>
  <c r="V87" i="65"/>
  <c r="D87" i="65" s="1"/>
  <c r="S87" i="65"/>
  <c r="U87" i="65" s="1"/>
  <c r="V86" i="65"/>
  <c r="D86" i="65" s="1"/>
  <c r="U86" i="65"/>
  <c r="S86" i="65"/>
  <c r="V85" i="65"/>
  <c r="D85" i="65" s="1"/>
  <c r="U85" i="65"/>
  <c r="S85" i="65"/>
  <c r="V84" i="65"/>
  <c r="S84" i="65"/>
  <c r="U84" i="65" s="1"/>
  <c r="D84" i="65"/>
  <c r="V83" i="65"/>
  <c r="S83" i="65"/>
  <c r="U83" i="65" s="1"/>
  <c r="D83" i="65"/>
  <c r="V82" i="65"/>
  <c r="S82" i="65"/>
  <c r="U82" i="65" s="1"/>
  <c r="D82" i="65"/>
  <c r="V81" i="65"/>
  <c r="D81" i="65" s="1"/>
  <c r="S81" i="65"/>
  <c r="U81" i="65" s="1"/>
  <c r="V80" i="65"/>
  <c r="D80" i="65" s="1"/>
  <c r="U80" i="65"/>
  <c r="S80" i="65"/>
  <c r="V79" i="65"/>
  <c r="D79" i="65" s="1"/>
  <c r="S79" i="65"/>
  <c r="U79" i="65" s="1"/>
  <c r="V78" i="65"/>
  <c r="D78" i="65" s="1"/>
  <c r="U78" i="65"/>
  <c r="S78" i="65"/>
  <c r="V77" i="65"/>
  <c r="D77" i="65" s="1"/>
  <c r="U77" i="65"/>
  <c r="S77" i="65"/>
  <c r="V76" i="65"/>
  <c r="S76" i="65"/>
  <c r="U76" i="65" s="1"/>
  <c r="D76" i="65"/>
  <c r="V75" i="65"/>
  <c r="S75" i="65"/>
  <c r="U75" i="65" s="1"/>
  <c r="D75" i="65"/>
  <c r="V74" i="65"/>
  <c r="S74" i="65"/>
  <c r="D74" i="65"/>
  <c r="V73" i="65"/>
  <c r="D73" i="65" s="1"/>
  <c r="V72" i="65"/>
  <c r="D72" i="65" s="1"/>
  <c r="T72" i="65"/>
  <c r="R72" i="65"/>
  <c r="Q72" i="65"/>
  <c r="P72" i="65"/>
  <c r="O72" i="65"/>
  <c r="N72" i="65"/>
  <c r="M72" i="65"/>
  <c r="L72" i="65"/>
  <c r="V71" i="65"/>
  <c r="S71" i="65"/>
  <c r="U71" i="65" s="1"/>
  <c r="D71" i="65"/>
  <c r="V70" i="65"/>
  <c r="S70" i="65"/>
  <c r="U70" i="65" s="1"/>
  <c r="D70" i="65"/>
  <c r="V69" i="65"/>
  <c r="S69" i="65"/>
  <c r="U69" i="65" s="1"/>
  <c r="D69" i="65"/>
  <c r="V68" i="65"/>
  <c r="D68" i="65" s="1"/>
  <c r="U68" i="65"/>
  <c r="S68" i="65"/>
  <c r="V67" i="65"/>
  <c r="D67" i="65" s="1"/>
  <c r="S67" i="65"/>
  <c r="U67" i="65" s="1"/>
  <c r="V66" i="65"/>
  <c r="D66" i="65" s="1"/>
  <c r="U66" i="65"/>
  <c r="S66" i="65"/>
  <c r="V65" i="65"/>
  <c r="D65" i="65" s="1"/>
  <c r="S65" i="65"/>
  <c r="U65" i="65" s="1"/>
  <c r="V64" i="65"/>
  <c r="S64" i="65"/>
  <c r="U64" i="65" s="1"/>
  <c r="D64" i="65"/>
  <c r="V63" i="65"/>
  <c r="S63" i="65"/>
  <c r="U63" i="65" s="1"/>
  <c r="D63" i="65"/>
  <c r="V62" i="65"/>
  <c r="D62" i="65" s="1"/>
  <c r="U62" i="65"/>
  <c r="S62" i="65"/>
  <c r="V61" i="65"/>
  <c r="D61" i="65" s="1"/>
  <c r="S61" i="65"/>
  <c r="U61" i="65" s="1"/>
  <c r="V60" i="65"/>
  <c r="S60" i="65"/>
  <c r="U60" i="65" s="1"/>
  <c r="D60" i="65"/>
  <c r="V59" i="65"/>
  <c r="S59" i="65"/>
  <c r="U59" i="65" s="1"/>
  <c r="D59" i="65"/>
  <c r="V58" i="65"/>
  <c r="S58" i="65"/>
  <c r="U58" i="65" s="1"/>
  <c r="D58" i="65"/>
  <c r="V57" i="65"/>
  <c r="S57" i="65"/>
  <c r="U57" i="65" s="1"/>
  <c r="D57" i="65"/>
  <c r="V56" i="65"/>
  <c r="D56" i="65" s="1"/>
  <c r="U56" i="65"/>
  <c r="S56" i="65"/>
  <c r="V55" i="65"/>
  <c r="D55" i="65" s="1"/>
  <c r="S55" i="65"/>
  <c r="V54" i="65"/>
  <c r="D54" i="65" s="1"/>
  <c r="U54" i="65"/>
  <c r="S54" i="65"/>
  <c r="V53" i="65"/>
  <c r="D53" i="65" s="1"/>
  <c r="S53" i="65"/>
  <c r="U53" i="65" s="1"/>
  <c r="V52" i="65"/>
  <c r="S52" i="65"/>
  <c r="U52" i="65" s="1"/>
  <c r="D52" i="65"/>
  <c r="V51" i="65"/>
  <c r="T51" i="65"/>
  <c r="T73" i="65" s="1"/>
  <c r="R51" i="65"/>
  <c r="R73" i="65" s="1"/>
  <c r="Q51" i="65"/>
  <c r="P51" i="65"/>
  <c r="O51" i="65"/>
  <c r="N51" i="65"/>
  <c r="N73" i="65" s="1"/>
  <c r="M51" i="65"/>
  <c r="L51" i="65"/>
  <c r="D51" i="65"/>
  <c r="V50" i="65"/>
  <c r="D50" i="65" s="1"/>
  <c r="U50" i="65"/>
  <c r="S50" i="65"/>
  <c r="V49" i="65"/>
  <c r="D49" i="65" s="1"/>
  <c r="S49" i="65"/>
  <c r="U49" i="65" s="1"/>
  <c r="V48" i="65"/>
  <c r="S48" i="65"/>
  <c r="U48" i="65" s="1"/>
  <c r="D48" i="65"/>
  <c r="V47" i="65"/>
  <c r="S47" i="65"/>
  <c r="U47" i="65" s="1"/>
  <c r="D47" i="65"/>
  <c r="V46" i="65"/>
  <c r="S46" i="65"/>
  <c r="U46" i="65" s="1"/>
  <c r="D46" i="65"/>
  <c r="V45" i="65"/>
  <c r="D45" i="65" s="1"/>
  <c r="S45" i="65"/>
  <c r="U45" i="65" s="1"/>
  <c r="V44" i="65"/>
  <c r="D44" i="65" s="1"/>
  <c r="U44" i="65"/>
  <c r="S44" i="65"/>
  <c r="V43" i="65"/>
  <c r="D43" i="65" s="1"/>
  <c r="S43" i="65"/>
  <c r="U43" i="65" s="1"/>
  <c r="V42" i="65"/>
  <c r="D42" i="65" s="1"/>
  <c r="U42" i="65"/>
  <c r="S42" i="65"/>
  <c r="V41" i="65"/>
  <c r="S41" i="65"/>
  <c r="U41" i="65" s="1"/>
  <c r="D41" i="65"/>
  <c r="V40" i="65"/>
  <c r="S40" i="65"/>
  <c r="U40" i="65" s="1"/>
  <c r="D40" i="65"/>
  <c r="V39" i="65"/>
  <c r="S39" i="65"/>
  <c r="U39" i="65" s="1"/>
  <c r="D39" i="65"/>
  <c r="V38" i="65"/>
  <c r="S38" i="65"/>
  <c r="U38" i="65" s="1"/>
  <c r="D38" i="65"/>
  <c r="V37" i="65"/>
  <c r="D37" i="65" s="1"/>
  <c r="S37" i="65"/>
  <c r="U37" i="65" s="1"/>
  <c r="V36" i="65"/>
  <c r="D36" i="65" s="1"/>
  <c r="U36" i="65"/>
  <c r="S36" i="65"/>
  <c r="V35" i="65"/>
  <c r="S35" i="65"/>
  <c r="U35" i="65" s="1"/>
  <c r="D35" i="65"/>
  <c r="V34" i="65"/>
  <c r="S34" i="65"/>
  <c r="U34" i="65" s="1"/>
  <c r="D34" i="65"/>
  <c r="V33" i="65"/>
  <c r="D33" i="65" s="1"/>
  <c r="S33" i="65"/>
  <c r="U33" i="65" s="1"/>
  <c r="V32" i="65"/>
  <c r="D32" i="65" s="1"/>
  <c r="U32" i="65"/>
  <c r="S32" i="65"/>
  <c r="V31" i="65"/>
  <c r="D31" i="65" s="1"/>
  <c r="S31" i="65"/>
  <c r="U31" i="65" s="1"/>
  <c r="V30" i="65"/>
  <c r="D30" i="65" s="1"/>
  <c r="U30" i="65"/>
  <c r="S30" i="65"/>
  <c r="V29" i="65"/>
  <c r="S29" i="65"/>
  <c r="S51" i="65" s="1"/>
  <c r="D29" i="65"/>
  <c r="V28" i="65"/>
  <c r="T28" i="65"/>
  <c r="R28" i="65"/>
  <c r="Q28" i="65"/>
  <c r="P28" i="65"/>
  <c r="O28" i="65"/>
  <c r="N28" i="65"/>
  <c r="M28" i="65"/>
  <c r="L28" i="65"/>
  <c r="D28" i="65"/>
  <c r="V27" i="65"/>
  <c r="D27" i="65" s="1"/>
  <c r="S27" i="65"/>
  <c r="U27" i="65" s="1"/>
  <c r="V26" i="65"/>
  <c r="D26" i="65" s="1"/>
  <c r="U26" i="65"/>
  <c r="S26" i="65"/>
  <c r="V25" i="65"/>
  <c r="D25" i="65" s="1"/>
  <c r="S25" i="65"/>
  <c r="U25" i="65" s="1"/>
  <c r="V24" i="65"/>
  <c r="S24" i="65"/>
  <c r="U24" i="65" s="1"/>
  <c r="D24" i="65"/>
  <c r="V23" i="65"/>
  <c r="S23" i="65"/>
  <c r="U23" i="65" s="1"/>
  <c r="D23" i="65"/>
  <c r="V22" i="65"/>
  <c r="S22" i="65"/>
  <c r="U22" i="65" s="1"/>
  <c r="D22" i="65"/>
  <c r="V21" i="65"/>
  <c r="D21" i="65" s="1"/>
  <c r="S21" i="65"/>
  <c r="U21" i="65" s="1"/>
  <c r="V20" i="65"/>
  <c r="D20" i="65" s="1"/>
  <c r="U20" i="65"/>
  <c r="S20" i="65"/>
  <c r="V19" i="65"/>
  <c r="D19" i="65" s="1"/>
  <c r="S19" i="65"/>
  <c r="U19" i="65" s="1"/>
  <c r="V18" i="65"/>
  <c r="D18" i="65" s="1"/>
  <c r="U18" i="65"/>
  <c r="S18" i="65"/>
  <c r="V17" i="65"/>
  <c r="D17" i="65" s="1"/>
  <c r="S17" i="65"/>
  <c r="U17" i="65" s="1"/>
  <c r="V16" i="65"/>
  <c r="S16" i="65"/>
  <c r="U16" i="65" s="1"/>
  <c r="D16" i="65"/>
  <c r="V15" i="65"/>
  <c r="D15" i="65" s="1"/>
  <c r="S15" i="65"/>
  <c r="U15" i="65" s="1"/>
  <c r="V14" i="65"/>
  <c r="D14" i="65" s="1"/>
  <c r="U14" i="65"/>
  <c r="S14" i="65"/>
  <c r="V13" i="65"/>
  <c r="D13" i="65" s="1"/>
  <c r="S13" i="65"/>
  <c r="U13" i="65" s="1"/>
  <c r="V12" i="65"/>
  <c r="D12" i="65" s="1"/>
  <c r="U12" i="65"/>
  <c r="S12" i="65"/>
  <c r="V11" i="65"/>
  <c r="S11" i="65"/>
  <c r="U11" i="65" s="1"/>
  <c r="D11" i="65"/>
  <c r="V10" i="65"/>
  <c r="S10" i="65"/>
  <c r="U10" i="65" s="1"/>
  <c r="D10" i="65"/>
  <c r="V9" i="65"/>
  <c r="S9" i="65"/>
  <c r="U9" i="65" s="1"/>
  <c r="D9" i="65"/>
  <c r="V8" i="65"/>
  <c r="S8" i="65"/>
  <c r="U8" i="65" s="1"/>
  <c r="G8" i="65"/>
  <c r="G223" i="65" s="1"/>
  <c r="D8" i="65"/>
  <c r="V248" i="9"/>
  <c r="D248" i="9" s="1"/>
  <c r="V247" i="9"/>
  <c r="D247" i="9" s="1"/>
  <c r="U247" i="9"/>
  <c r="V246" i="9"/>
  <c r="D246" i="9" s="1"/>
  <c r="U246" i="9"/>
  <c r="V245" i="9"/>
  <c r="D245" i="9" s="1"/>
  <c r="U245" i="9"/>
  <c r="V244" i="9"/>
  <c r="D244" i="9" s="1"/>
  <c r="U244" i="9"/>
  <c r="V243" i="9"/>
  <c r="D243" i="9" s="1"/>
  <c r="T243" i="9"/>
  <c r="S243" i="9"/>
  <c r="R243" i="9"/>
  <c r="Q243" i="9"/>
  <c r="P243" i="9"/>
  <c r="O243" i="9"/>
  <c r="N243" i="9"/>
  <c r="M243" i="9"/>
  <c r="L243" i="9"/>
  <c r="V242" i="9"/>
  <c r="D242" i="9" s="1"/>
  <c r="U242" i="9"/>
  <c r="V241" i="9"/>
  <c r="D241" i="9" s="1"/>
  <c r="U241" i="9"/>
  <c r="V240" i="9"/>
  <c r="D240" i="9" s="1"/>
  <c r="U240" i="9"/>
  <c r="V239" i="9"/>
  <c r="D239" i="9" s="1"/>
  <c r="U239" i="9"/>
  <c r="V238" i="9"/>
  <c r="D238" i="9" s="1"/>
  <c r="U238" i="9"/>
  <c r="V237" i="9"/>
  <c r="D237" i="9" s="1"/>
  <c r="U237" i="9"/>
  <c r="V236" i="9"/>
  <c r="D236" i="9" s="1"/>
  <c r="U236" i="9"/>
  <c r="V235" i="9"/>
  <c r="D235" i="9" s="1"/>
  <c r="U235" i="9"/>
  <c r="V234" i="9"/>
  <c r="D234" i="9" s="1"/>
  <c r="U234" i="9"/>
  <c r="V233" i="9"/>
  <c r="D233" i="9" s="1"/>
  <c r="U233" i="9"/>
  <c r="V232" i="9"/>
  <c r="D232" i="9" s="1"/>
  <c r="U232" i="9"/>
  <c r="V231" i="9"/>
  <c r="D231" i="9" s="1"/>
  <c r="U231" i="9"/>
  <c r="V230" i="9"/>
  <c r="D230" i="9" s="1"/>
  <c r="U230" i="9"/>
  <c r="V229" i="9"/>
  <c r="D229" i="9" s="1"/>
  <c r="U229" i="9"/>
  <c r="V228" i="9"/>
  <c r="D228" i="9" s="1"/>
  <c r="U228" i="9"/>
  <c r="V227" i="9"/>
  <c r="D227" i="9" s="1"/>
  <c r="U227" i="9"/>
  <c r="V226" i="9"/>
  <c r="D226" i="9" s="1"/>
  <c r="U226" i="9"/>
  <c r="V225" i="9"/>
  <c r="D225" i="9" s="1"/>
  <c r="U225" i="9"/>
  <c r="V224" i="9"/>
  <c r="D224" i="9" s="1"/>
  <c r="U224" i="9"/>
  <c r="V223" i="9"/>
  <c r="D223" i="9" s="1"/>
  <c r="U223" i="9"/>
  <c r="V222" i="9"/>
  <c r="D222" i="9" s="1"/>
  <c r="V221" i="9"/>
  <c r="D221" i="9" s="1"/>
  <c r="T221" i="9"/>
  <c r="S221" i="9"/>
  <c r="R221" i="9"/>
  <c r="Q221" i="9"/>
  <c r="P221" i="9"/>
  <c r="O221" i="9"/>
  <c r="N221" i="9"/>
  <c r="M221" i="9"/>
  <c r="L221" i="9"/>
  <c r="V220" i="9"/>
  <c r="D220" i="9" s="1"/>
  <c r="U220" i="9"/>
  <c r="V219" i="9"/>
  <c r="D219" i="9" s="1"/>
  <c r="U219" i="9"/>
  <c r="V218" i="9"/>
  <c r="D218" i="9" s="1"/>
  <c r="U218" i="9"/>
  <c r="V217" i="9"/>
  <c r="D217" i="9" s="1"/>
  <c r="U217" i="9"/>
  <c r="V216" i="9"/>
  <c r="D216" i="9" s="1"/>
  <c r="U216" i="9"/>
  <c r="V215" i="9"/>
  <c r="D215" i="9" s="1"/>
  <c r="U215" i="9"/>
  <c r="V214" i="9"/>
  <c r="D214" i="9" s="1"/>
  <c r="U214" i="9"/>
  <c r="V213" i="9"/>
  <c r="D213" i="9" s="1"/>
  <c r="U213" i="9"/>
  <c r="V212" i="9"/>
  <c r="D212" i="9" s="1"/>
  <c r="U212" i="9"/>
  <c r="V211" i="9"/>
  <c r="D211" i="9" s="1"/>
  <c r="U211" i="9"/>
  <c r="V210" i="9"/>
  <c r="D210" i="9" s="1"/>
  <c r="U210" i="9"/>
  <c r="V209" i="9"/>
  <c r="D209" i="9" s="1"/>
  <c r="U209" i="9"/>
  <c r="V208" i="9"/>
  <c r="D208" i="9" s="1"/>
  <c r="U208" i="9"/>
  <c r="V207" i="9"/>
  <c r="D207" i="9" s="1"/>
  <c r="U207" i="9"/>
  <c r="V206" i="9"/>
  <c r="D206" i="9" s="1"/>
  <c r="U206" i="9"/>
  <c r="V205" i="9"/>
  <c r="D205" i="9" s="1"/>
  <c r="U205" i="9"/>
  <c r="V204" i="9"/>
  <c r="D204" i="9" s="1"/>
  <c r="U204" i="9"/>
  <c r="V203" i="9"/>
  <c r="D203" i="9" s="1"/>
  <c r="U203" i="9"/>
  <c r="V202" i="9"/>
  <c r="D202" i="9" s="1"/>
  <c r="U202" i="9"/>
  <c r="V201" i="9"/>
  <c r="D201" i="9" s="1"/>
  <c r="U201" i="9"/>
  <c r="V200" i="9"/>
  <c r="D200" i="9" s="1"/>
  <c r="T200" i="9"/>
  <c r="S200" i="9"/>
  <c r="R200" i="9"/>
  <c r="Q200" i="9"/>
  <c r="P200" i="9"/>
  <c r="O200" i="9"/>
  <c r="N200" i="9"/>
  <c r="M200" i="9"/>
  <c r="L200" i="9"/>
  <c r="V199" i="9"/>
  <c r="D199" i="9" s="1"/>
  <c r="U199" i="9"/>
  <c r="V198" i="9"/>
  <c r="D198" i="9" s="1"/>
  <c r="U198" i="9"/>
  <c r="V197" i="9"/>
  <c r="D197" i="9" s="1"/>
  <c r="U197" i="9"/>
  <c r="V196" i="9"/>
  <c r="D196" i="9" s="1"/>
  <c r="U196" i="9"/>
  <c r="V195" i="9"/>
  <c r="D195" i="9" s="1"/>
  <c r="U195" i="9"/>
  <c r="V194" i="9"/>
  <c r="D194" i="9" s="1"/>
  <c r="U194" i="9"/>
  <c r="V193" i="9"/>
  <c r="D193" i="9" s="1"/>
  <c r="U193" i="9"/>
  <c r="V192" i="9"/>
  <c r="D192" i="9" s="1"/>
  <c r="U192" i="9"/>
  <c r="V191" i="9"/>
  <c r="D191" i="9" s="1"/>
  <c r="U191" i="9"/>
  <c r="V190" i="9"/>
  <c r="D190" i="9" s="1"/>
  <c r="U190" i="9"/>
  <c r="V189" i="9"/>
  <c r="D189" i="9" s="1"/>
  <c r="U189" i="9"/>
  <c r="V188" i="9"/>
  <c r="D188" i="9" s="1"/>
  <c r="U188" i="9"/>
  <c r="V187" i="9"/>
  <c r="D187" i="9" s="1"/>
  <c r="U187" i="9"/>
  <c r="V186" i="9"/>
  <c r="D186" i="9" s="1"/>
  <c r="U186" i="9"/>
  <c r="V185" i="9"/>
  <c r="D185" i="9" s="1"/>
  <c r="U185" i="9"/>
  <c r="V184" i="9"/>
  <c r="D184" i="9" s="1"/>
  <c r="U184" i="9"/>
  <c r="V183" i="9"/>
  <c r="D183" i="9" s="1"/>
  <c r="U183" i="9"/>
  <c r="V182" i="9"/>
  <c r="D182" i="9" s="1"/>
  <c r="U182" i="9"/>
  <c r="V181" i="9"/>
  <c r="D181" i="9" s="1"/>
  <c r="U181" i="9"/>
  <c r="V180" i="9"/>
  <c r="D180" i="9" s="1"/>
  <c r="U180" i="9"/>
  <c r="V179" i="9"/>
  <c r="D179" i="9" s="1"/>
  <c r="T179" i="9"/>
  <c r="S179" i="9"/>
  <c r="R179" i="9"/>
  <c r="Q179" i="9"/>
  <c r="P179" i="9"/>
  <c r="O179" i="9"/>
  <c r="N179" i="9"/>
  <c r="M179" i="9"/>
  <c r="L179" i="9"/>
  <c r="V178" i="9"/>
  <c r="D178" i="9" s="1"/>
  <c r="U178" i="9"/>
  <c r="V177" i="9"/>
  <c r="D177" i="9" s="1"/>
  <c r="U177" i="9"/>
  <c r="V176" i="9"/>
  <c r="D176" i="9" s="1"/>
  <c r="U176" i="9"/>
  <c r="V175" i="9"/>
  <c r="D175" i="9" s="1"/>
  <c r="U175" i="9"/>
  <c r="V174" i="9"/>
  <c r="D174" i="9" s="1"/>
  <c r="U174" i="9"/>
  <c r="V173" i="9"/>
  <c r="D173" i="9" s="1"/>
  <c r="U173" i="9"/>
  <c r="V172" i="9"/>
  <c r="D172" i="9" s="1"/>
  <c r="U172" i="9"/>
  <c r="V171" i="9"/>
  <c r="D171" i="9" s="1"/>
  <c r="U171" i="9"/>
  <c r="V170" i="9"/>
  <c r="D170" i="9" s="1"/>
  <c r="U170" i="9"/>
  <c r="V169" i="9"/>
  <c r="D169" i="9" s="1"/>
  <c r="U169" i="9"/>
  <c r="V168" i="9"/>
  <c r="D168" i="9" s="1"/>
  <c r="U168" i="9"/>
  <c r="V167" i="9"/>
  <c r="D167" i="9" s="1"/>
  <c r="U167" i="9"/>
  <c r="V166" i="9"/>
  <c r="D166" i="9" s="1"/>
  <c r="U166" i="9"/>
  <c r="V165" i="9"/>
  <c r="D165" i="9" s="1"/>
  <c r="U165" i="9"/>
  <c r="V164" i="9"/>
  <c r="D164" i="9" s="1"/>
  <c r="U164" i="9"/>
  <c r="V163" i="9"/>
  <c r="D163" i="9" s="1"/>
  <c r="U163" i="9"/>
  <c r="V162" i="9"/>
  <c r="D162" i="9" s="1"/>
  <c r="U162" i="9"/>
  <c r="V161" i="9"/>
  <c r="D161" i="9" s="1"/>
  <c r="U161" i="9"/>
  <c r="V160" i="9"/>
  <c r="D160" i="9" s="1"/>
  <c r="U160" i="9"/>
  <c r="V159" i="9"/>
  <c r="D159" i="9" s="1"/>
  <c r="U159" i="9"/>
  <c r="V158" i="9"/>
  <c r="D158" i="9" s="1"/>
  <c r="T158" i="9"/>
  <c r="S158" i="9"/>
  <c r="R158" i="9"/>
  <c r="Q158" i="9"/>
  <c r="P158" i="9"/>
  <c r="O158" i="9"/>
  <c r="N158" i="9"/>
  <c r="M158" i="9"/>
  <c r="L158" i="9"/>
  <c r="V157" i="9"/>
  <c r="D157" i="9" s="1"/>
  <c r="U157" i="9"/>
  <c r="V156" i="9"/>
  <c r="D156" i="9" s="1"/>
  <c r="U156" i="9"/>
  <c r="V155" i="9"/>
  <c r="D155" i="9" s="1"/>
  <c r="U155" i="9"/>
  <c r="V154" i="9"/>
  <c r="D154" i="9" s="1"/>
  <c r="U154" i="9"/>
  <c r="V153" i="9"/>
  <c r="D153" i="9" s="1"/>
  <c r="U153" i="9"/>
  <c r="V152" i="9"/>
  <c r="D152" i="9" s="1"/>
  <c r="U152" i="9"/>
  <c r="V151" i="9"/>
  <c r="D151" i="9" s="1"/>
  <c r="U151" i="9"/>
  <c r="V150" i="9"/>
  <c r="D150" i="9" s="1"/>
  <c r="U150" i="9"/>
  <c r="V149" i="9"/>
  <c r="D149" i="9" s="1"/>
  <c r="U149" i="9"/>
  <c r="V148" i="9"/>
  <c r="D148" i="9" s="1"/>
  <c r="U148" i="9"/>
  <c r="V147" i="9"/>
  <c r="D147" i="9" s="1"/>
  <c r="U147" i="9"/>
  <c r="V146" i="9"/>
  <c r="D146" i="9" s="1"/>
  <c r="U146" i="9"/>
  <c r="V145" i="9"/>
  <c r="D145" i="9" s="1"/>
  <c r="U145" i="9"/>
  <c r="V144" i="9"/>
  <c r="D144" i="9" s="1"/>
  <c r="U144" i="9"/>
  <c r="V143" i="9"/>
  <c r="D143" i="9" s="1"/>
  <c r="U143" i="9"/>
  <c r="V142" i="9"/>
  <c r="D142" i="9" s="1"/>
  <c r="U142" i="9"/>
  <c r="V141" i="9"/>
  <c r="D141" i="9" s="1"/>
  <c r="U141" i="9"/>
  <c r="V140" i="9"/>
  <c r="D140" i="9" s="1"/>
  <c r="U140" i="9"/>
  <c r="V139" i="9"/>
  <c r="D139" i="9" s="1"/>
  <c r="U139" i="9"/>
  <c r="V138" i="9"/>
  <c r="D138" i="9" s="1"/>
  <c r="U138" i="9"/>
  <c r="V137" i="9"/>
  <c r="D137" i="9" s="1"/>
  <c r="U137" i="9"/>
  <c r="V136" i="9"/>
  <c r="D136" i="9" s="1"/>
  <c r="T136" i="9"/>
  <c r="S136" i="9"/>
  <c r="R136" i="9"/>
  <c r="Q136" i="9"/>
  <c r="P136" i="9"/>
  <c r="O136" i="9"/>
  <c r="N136" i="9"/>
  <c r="M136" i="9"/>
  <c r="L136" i="9"/>
  <c r="V135" i="9"/>
  <c r="D135" i="9" s="1"/>
  <c r="U135" i="9"/>
  <c r="V134" i="9"/>
  <c r="D134" i="9" s="1"/>
  <c r="U134" i="9"/>
  <c r="V133" i="9"/>
  <c r="D133" i="9" s="1"/>
  <c r="U133" i="9"/>
  <c r="V132" i="9"/>
  <c r="D132" i="9" s="1"/>
  <c r="U132" i="9"/>
  <c r="U131" i="9"/>
  <c r="D131" i="9"/>
  <c r="U130" i="9"/>
  <c r="D130" i="9"/>
  <c r="U129" i="9"/>
  <c r="D129" i="9"/>
  <c r="U128" i="9"/>
  <c r="D128" i="9"/>
  <c r="U127" i="9"/>
  <c r="D127" i="9"/>
  <c r="U126" i="9"/>
  <c r="D126" i="9"/>
  <c r="U125" i="9"/>
  <c r="D125" i="9"/>
  <c r="U124" i="9"/>
  <c r="D124" i="9"/>
  <c r="U123" i="9"/>
  <c r="D123" i="9"/>
  <c r="U122" i="9"/>
  <c r="D122" i="9"/>
  <c r="U121" i="9"/>
  <c r="D121" i="9"/>
  <c r="U120" i="9"/>
  <c r="D120" i="9"/>
  <c r="U119" i="9"/>
  <c r="D119" i="9"/>
  <c r="U118" i="9"/>
  <c r="D118" i="9"/>
  <c r="U117" i="9"/>
  <c r="D117" i="9"/>
  <c r="U116" i="9"/>
  <c r="D116" i="9"/>
  <c r="V115" i="9"/>
  <c r="D115" i="9" s="1"/>
  <c r="V114" i="9"/>
  <c r="D114" i="9" s="1"/>
  <c r="V113" i="9"/>
  <c r="D113" i="9" s="1"/>
  <c r="T113" i="9"/>
  <c r="S113" i="9"/>
  <c r="R113" i="9"/>
  <c r="Q113" i="9"/>
  <c r="P113" i="9"/>
  <c r="O113" i="9"/>
  <c r="N113" i="9"/>
  <c r="M113" i="9"/>
  <c r="L113" i="9"/>
  <c r="V112" i="9"/>
  <c r="D112" i="9" s="1"/>
  <c r="U112" i="9"/>
  <c r="V111" i="9"/>
  <c r="D111" i="9" s="1"/>
  <c r="U111" i="9"/>
  <c r="V110" i="9"/>
  <c r="D110" i="9" s="1"/>
  <c r="U110" i="9"/>
  <c r="V109" i="9"/>
  <c r="D109" i="9" s="1"/>
  <c r="U109" i="9"/>
  <c r="V108" i="9"/>
  <c r="D108" i="9" s="1"/>
  <c r="U108" i="9"/>
  <c r="V107" i="9"/>
  <c r="D107" i="9" s="1"/>
  <c r="U107" i="9"/>
  <c r="V106" i="9"/>
  <c r="D106" i="9" s="1"/>
  <c r="U106" i="9"/>
  <c r="V105" i="9"/>
  <c r="D105" i="9" s="1"/>
  <c r="U105" i="9"/>
  <c r="V104" i="9"/>
  <c r="D104" i="9" s="1"/>
  <c r="U104" i="9"/>
  <c r="V103" i="9"/>
  <c r="D103" i="9" s="1"/>
  <c r="U103" i="9"/>
  <c r="V102" i="9"/>
  <c r="D102" i="9" s="1"/>
  <c r="U102" i="9"/>
  <c r="V101" i="9"/>
  <c r="D101" i="9" s="1"/>
  <c r="U101" i="9"/>
  <c r="V100" i="9"/>
  <c r="D100" i="9" s="1"/>
  <c r="U100" i="9"/>
  <c r="V99" i="9"/>
  <c r="D99" i="9" s="1"/>
  <c r="U99" i="9"/>
  <c r="V98" i="9"/>
  <c r="D98" i="9" s="1"/>
  <c r="U98" i="9"/>
  <c r="V97" i="9"/>
  <c r="D97" i="9" s="1"/>
  <c r="U97" i="9"/>
  <c r="V96" i="9"/>
  <c r="D96" i="9" s="1"/>
  <c r="U96" i="9"/>
  <c r="V95" i="9"/>
  <c r="D95" i="9" s="1"/>
  <c r="U95" i="9"/>
  <c r="V94" i="9"/>
  <c r="D94" i="9" s="1"/>
  <c r="U94" i="9"/>
  <c r="V93" i="9"/>
  <c r="D93" i="9" s="1"/>
  <c r="U93" i="9"/>
  <c r="V92" i="9"/>
  <c r="D92" i="9" s="1"/>
  <c r="T92" i="9"/>
  <c r="S92" i="9"/>
  <c r="R92" i="9"/>
  <c r="Q92" i="9"/>
  <c r="P92" i="9"/>
  <c r="O92" i="9"/>
  <c r="N92" i="9"/>
  <c r="M92" i="9"/>
  <c r="L92" i="9"/>
  <c r="V91" i="9"/>
  <c r="D91" i="9" s="1"/>
  <c r="U91" i="9"/>
  <c r="V90" i="9"/>
  <c r="D90" i="9" s="1"/>
  <c r="U90" i="9"/>
  <c r="V89" i="9"/>
  <c r="D89" i="9" s="1"/>
  <c r="U89" i="9"/>
  <c r="V88" i="9"/>
  <c r="D88" i="9" s="1"/>
  <c r="U88" i="9"/>
  <c r="V87" i="9"/>
  <c r="D87" i="9" s="1"/>
  <c r="U87" i="9"/>
  <c r="V86" i="9"/>
  <c r="D86" i="9" s="1"/>
  <c r="U86" i="9"/>
  <c r="V85" i="9"/>
  <c r="D85" i="9" s="1"/>
  <c r="U85" i="9"/>
  <c r="V84" i="9"/>
  <c r="D84" i="9" s="1"/>
  <c r="U84" i="9"/>
  <c r="V83" i="9"/>
  <c r="D83" i="9" s="1"/>
  <c r="U83" i="9"/>
  <c r="V82" i="9"/>
  <c r="D82" i="9" s="1"/>
  <c r="U82" i="9"/>
  <c r="V81" i="9"/>
  <c r="D81" i="9" s="1"/>
  <c r="U81" i="9"/>
  <c r="V80" i="9"/>
  <c r="D80" i="9" s="1"/>
  <c r="U80" i="9"/>
  <c r="V79" i="9"/>
  <c r="D79" i="9" s="1"/>
  <c r="U79" i="9"/>
  <c r="V78" i="9"/>
  <c r="D78" i="9" s="1"/>
  <c r="U78" i="9"/>
  <c r="V77" i="9"/>
  <c r="D77" i="9" s="1"/>
  <c r="U77" i="9"/>
  <c r="V76" i="9"/>
  <c r="D76" i="9" s="1"/>
  <c r="U76" i="9"/>
  <c r="V75" i="9"/>
  <c r="D75" i="9" s="1"/>
  <c r="U75" i="9"/>
  <c r="V74" i="9"/>
  <c r="D74" i="9" s="1"/>
  <c r="U74" i="9"/>
  <c r="V73" i="9"/>
  <c r="D73" i="9" s="1"/>
  <c r="U73" i="9"/>
  <c r="V72" i="9"/>
  <c r="D72" i="9" s="1"/>
  <c r="U72" i="9"/>
  <c r="V71" i="9"/>
  <c r="D71" i="9" s="1"/>
  <c r="V70" i="9"/>
  <c r="D70" i="9" s="1"/>
  <c r="T70" i="9"/>
  <c r="S70" i="9"/>
  <c r="R70" i="9"/>
  <c r="Q70" i="9"/>
  <c r="P70" i="9"/>
  <c r="O70" i="9"/>
  <c r="N70" i="9"/>
  <c r="M70" i="9"/>
  <c r="L70" i="9"/>
  <c r="V69" i="9"/>
  <c r="D69" i="9" s="1"/>
  <c r="U69" i="9"/>
  <c r="V68" i="9"/>
  <c r="D68" i="9" s="1"/>
  <c r="U68" i="9"/>
  <c r="V67" i="9"/>
  <c r="D67" i="9" s="1"/>
  <c r="U67" i="9"/>
  <c r="V66" i="9"/>
  <c r="D66" i="9" s="1"/>
  <c r="U66" i="9"/>
  <c r="V65" i="9"/>
  <c r="D65" i="9" s="1"/>
  <c r="U65" i="9"/>
  <c r="V64" i="9"/>
  <c r="D64" i="9" s="1"/>
  <c r="U64" i="9"/>
  <c r="V63" i="9"/>
  <c r="D63" i="9" s="1"/>
  <c r="U63" i="9"/>
  <c r="V62" i="9"/>
  <c r="D62" i="9" s="1"/>
  <c r="U62" i="9"/>
  <c r="V61" i="9"/>
  <c r="D61" i="9" s="1"/>
  <c r="U61" i="9"/>
  <c r="V60" i="9"/>
  <c r="D60" i="9" s="1"/>
  <c r="U60" i="9"/>
  <c r="V59" i="9"/>
  <c r="D59" i="9" s="1"/>
  <c r="U59" i="9"/>
  <c r="V58" i="9"/>
  <c r="D58" i="9" s="1"/>
  <c r="U58" i="9"/>
  <c r="V57" i="9"/>
  <c r="D57" i="9" s="1"/>
  <c r="U57" i="9"/>
  <c r="V56" i="9"/>
  <c r="D56" i="9" s="1"/>
  <c r="U56" i="9"/>
  <c r="V55" i="9"/>
  <c r="D55" i="9" s="1"/>
  <c r="U55" i="9"/>
  <c r="V54" i="9"/>
  <c r="D54" i="9" s="1"/>
  <c r="U54" i="9"/>
  <c r="V53" i="9"/>
  <c r="D53" i="9" s="1"/>
  <c r="U53" i="9"/>
  <c r="V52" i="9"/>
  <c r="D52" i="9" s="1"/>
  <c r="U52" i="9"/>
  <c r="V51" i="9"/>
  <c r="D51" i="9" s="1"/>
  <c r="U51" i="9"/>
  <c r="V50" i="9"/>
  <c r="D50" i="9" s="1"/>
  <c r="U50" i="9"/>
  <c r="V49" i="9"/>
  <c r="D49" i="9" s="1"/>
  <c r="T49" i="9"/>
  <c r="S49" i="9"/>
  <c r="R49" i="9"/>
  <c r="Q49" i="9"/>
  <c r="P49" i="9"/>
  <c r="O49" i="9"/>
  <c r="N49" i="9"/>
  <c r="M49" i="9"/>
  <c r="L49" i="9"/>
  <c r="V48" i="9"/>
  <c r="D48" i="9" s="1"/>
  <c r="U48" i="9"/>
  <c r="V47" i="9"/>
  <c r="D47" i="9" s="1"/>
  <c r="U47" i="9"/>
  <c r="V46" i="9"/>
  <c r="D46" i="9" s="1"/>
  <c r="U46" i="9"/>
  <c r="V45" i="9"/>
  <c r="D45" i="9" s="1"/>
  <c r="U45" i="9"/>
  <c r="V44" i="9"/>
  <c r="D44" i="9" s="1"/>
  <c r="U44" i="9"/>
  <c r="V43" i="9"/>
  <c r="D43" i="9" s="1"/>
  <c r="U43" i="9"/>
  <c r="V42" i="9"/>
  <c r="D42" i="9" s="1"/>
  <c r="U42" i="9"/>
  <c r="V41" i="9"/>
  <c r="D41" i="9" s="1"/>
  <c r="U41" i="9"/>
  <c r="V40" i="9"/>
  <c r="D40" i="9" s="1"/>
  <c r="U40" i="9"/>
  <c r="V39" i="9"/>
  <c r="D39" i="9" s="1"/>
  <c r="U39" i="9"/>
  <c r="V38" i="9"/>
  <c r="D38" i="9" s="1"/>
  <c r="U38" i="9"/>
  <c r="V37" i="9"/>
  <c r="D37" i="9" s="1"/>
  <c r="U37" i="9"/>
  <c r="V36" i="9"/>
  <c r="D36" i="9" s="1"/>
  <c r="U36" i="9"/>
  <c r="V35" i="9"/>
  <c r="D35" i="9" s="1"/>
  <c r="U35" i="9"/>
  <c r="V34" i="9"/>
  <c r="D34" i="9" s="1"/>
  <c r="U34" i="9"/>
  <c r="V33" i="9"/>
  <c r="D33" i="9" s="1"/>
  <c r="U33" i="9"/>
  <c r="V32" i="9"/>
  <c r="D32" i="9" s="1"/>
  <c r="U32" i="9"/>
  <c r="V31" i="9"/>
  <c r="D31" i="9" s="1"/>
  <c r="U31" i="9"/>
  <c r="V30" i="9"/>
  <c r="D30" i="9" s="1"/>
  <c r="U30" i="9"/>
  <c r="V29" i="9"/>
  <c r="D29" i="9" s="1"/>
  <c r="U29" i="9"/>
  <c r="V28" i="9"/>
  <c r="D28" i="9" s="1"/>
  <c r="T28" i="9"/>
  <c r="S28" i="9"/>
  <c r="R28" i="9"/>
  <c r="Q28" i="9"/>
  <c r="P28" i="9"/>
  <c r="O28" i="9"/>
  <c r="N28" i="9"/>
  <c r="M28" i="9"/>
  <c r="L28" i="9"/>
  <c r="V27" i="9"/>
  <c r="D27" i="9" s="1"/>
  <c r="U27" i="9"/>
  <c r="V26" i="9"/>
  <c r="D26" i="9" s="1"/>
  <c r="U26" i="9"/>
  <c r="V25" i="9"/>
  <c r="D25" i="9" s="1"/>
  <c r="U25" i="9"/>
  <c r="V24" i="9"/>
  <c r="D24" i="9" s="1"/>
  <c r="U24" i="9"/>
  <c r="V23" i="9"/>
  <c r="D23" i="9" s="1"/>
  <c r="U23" i="9"/>
  <c r="V22" i="9"/>
  <c r="D22" i="9" s="1"/>
  <c r="U22" i="9"/>
  <c r="V21" i="9"/>
  <c r="D21" i="9" s="1"/>
  <c r="U21" i="9"/>
  <c r="V20" i="9"/>
  <c r="D20" i="9" s="1"/>
  <c r="U20" i="9"/>
  <c r="V19" i="9"/>
  <c r="D19" i="9" s="1"/>
  <c r="U19" i="9"/>
  <c r="V18" i="9"/>
  <c r="D18" i="9" s="1"/>
  <c r="U18" i="9"/>
  <c r="V17" i="9"/>
  <c r="D17" i="9" s="1"/>
  <c r="U17" i="9"/>
  <c r="V16" i="9"/>
  <c r="D16" i="9" s="1"/>
  <c r="U16" i="9"/>
  <c r="V15" i="9"/>
  <c r="D15" i="9" s="1"/>
  <c r="U15" i="9"/>
  <c r="V14" i="9"/>
  <c r="D14" i="9" s="1"/>
  <c r="U14" i="9"/>
  <c r="V13" i="9"/>
  <c r="D13" i="9" s="1"/>
  <c r="U13" i="9"/>
  <c r="V12" i="9"/>
  <c r="D12" i="9" s="1"/>
  <c r="U12" i="9"/>
  <c r="V11" i="9"/>
  <c r="D11" i="9" s="1"/>
  <c r="U11" i="9"/>
  <c r="V10" i="9"/>
  <c r="D10" i="9" s="1"/>
  <c r="U10" i="9"/>
  <c r="V9" i="9"/>
  <c r="D9" i="9" s="1"/>
  <c r="U9" i="9"/>
  <c r="V8" i="9"/>
  <c r="D8" i="9" s="1"/>
  <c r="U8" i="9"/>
  <c r="G8" i="9"/>
  <c r="G28" i="9" s="1"/>
  <c r="R18" i="7"/>
  <c r="D18" i="7" s="1"/>
  <c r="N18" i="7"/>
  <c r="K18" i="7"/>
  <c r="R17" i="7"/>
  <c r="D17" i="7" s="1"/>
  <c r="N17" i="7"/>
  <c r="M17" i="7"/>
  <c r="O17" i="7" s="1"/>
  <c r="L17" i="7"/>
  <c r="K17" i="7"/>
  <c r="J17" i="7"/>
  <c r="R16" i="7"/>
  <c r="D16" i="7" s="1"/>
  <c r="M16" i="7"/>
  <c r="O16" i="7" s="1"/>
  <c r="Q16" i="7" s="1"/>
  <c r="R15" i="7"/>
  <c r="D15" i="7" s="1"/>
  <c r="M15" i="7"/>
  <c r="O15" i="7" s="1"/>
  <c r="Q15" i="7" s="1"/>
  <c r="D14" i="7"/>
  <c r="R13" i="7"/>
  <c r="M13" i="7"/>
  <c r="O13" i="7" s="1"/>
  <c r="L13" i="7"/>
  <c r="L18" i="7" s="1"/>
  <c r="K13" i="7"/>
  <c r="J13" i="7"/>
  <c r="D13" i="7"/>
  <c r="M12" i="7"/>
  <c r="O12" i="7" s="1"/>
  <c r="D12" i="7"/>
  <c r="R11" i="7"/>
  <c r="M11" i="7"/>
  <c r="O11" i="7" s="1"/>
  <c r="Q11" i="7" s="1"/>
  <c r="D11" i="7"/>
  <c r="R10" i="7"/>
  <c r="D10" i="7" s="1"/>
  <c r="M10" i="7"/>
  <c r="O10" i="7" s="1"/>
  <c r="Q10" i="7" s="1"/>
  <c r="R9" i="7"/>
  <c r="O9" i="7"/>
  <c r="Q9" i="7" s="1"/>
  <c r="M9" i="7"/>
  <c r="D9" i="7"/>
  <c r="D8" i="7"/>
  <c r="G8" i="7"/>
  <c r="G18" i="7" s="1"/>
  <c r="T60" i="6"/>
  <c r="D60" i="6" s="1"/>
  <c r="P60" i="6"/>
  <c r="O60" i="6"/>
  <c r="O43" i="6" s="1"/>
  <c r="N60" i="6"/>
  <c r="N43" i="6" s="1"/>
  <c r="L60" i="6"/>
  <c r="K60" i="6"/>
  <c r="K43" i="6" s="1"/>
  <c r="J60" i="6"/>
  <c r="T59" i="6"/>
  <c r="Q59" i="6"/>
  <c r="S59" i="6" s="1"/>
  <c r="M59" i="6"/>
  <c r="D59" i="6"/>
  <c r="T58" i="6"/>
  <c r="D58" i="6" s="1"/>
  <c r="M58" i="6"/>
  <c r="Q58" i="6" s="1"/>
  <c r="S58" i="6" s="1"/>
  <c r="T57" i="6"/>
  <c r="M57" i="6"/>
  <c r="Q57" i="6" s="1"/>
  <c r="S57" i="6" s="1"/>
  <c r="D57" i="6"/>
  <c r="T56" i="6"/>
  <c r="D56" i="6" s="1"/>
  <c r="M56" i="6"/>
  <c r="Q56" i="6" s="1"/>
  <c r="S56" i="6" s="1"/>
  <c r="T55" i="6"/>
  <c r="D55" i="6" s="1"/>
  <c r="Q55" i="6"/>
  <c r="S55" i="6" s="1"/>
  <c r="M55" i="6"/>
  <c r="T54" i="6"/>
  <c r="D54" i="6" s="1"/>
  <c r="M54" i="6"/>
  <c r="Q54" i="6" s="1"/>
  <c r="S54" i="6" s="1"/>
  <c r="T53" i="6"/>
  <c r="M53" i="6"/>
  <c r="Q53" i="6" s="1"/>
  <c r="S53" i="6" s="1"/>
  <c r="D53" i="6"/>
  <c r="T52" i="6"/>
  <c r="D52" i="6" s="1"/>
  <c r="M52" i="6"/>
  <c r="Q52" i="6" s="1"/>
  <c r="S52" i="6" s="1"/>
  <c r="T51" i="6"/>
  <c r="Q51" i="6"/>
  <c r="S51" i="6" s="1"/>
  <c r="M51" i="6"/>
  <c r="D51" i="6"/>
  <c r="T50" i="6"/>
  <c r="D50" i="6" s="1"/>
  <c r="M50" i="6"/>
  <c r="Q50" i="6" s="1"/>
  <c r="S50" i="6" s="1"/>
  <c r="T49" i="6"/>
  <c r="M49" i="6"/>
  <c r="Q49" i="6" s="1"/>
  <c r="S49" i="6" s="1"/>
  <c r="D49" i="6"/>
  <c r="D48" i="6"/>
  <c r="T47" i="6"/>
  <c r="D47" i="6" s="1"/>
  <c r="T46" i="6"/>
  <c r="D46" i="6" s="1"/>
  <c r="M46" i="6"/>
  <c r="Q46" i="6" s="1"/>
  <c r="S46" i="6" s="1"/>
  <c r="T45" i="6"/>
  <c r="D45" i="6" s="1"/>
  <c r="M45" i="6"/>
  <c r="Q45" i="6" s="1"/>
  <c r="S45" i="6" s="1"/>
  <c r="T44" i="6"/>
  <c r="D44" i="6" s="1"/>
  <c r="T43" i="6"/>
  <c r="P43" i="6"/>
  <c r="L43" i="6"/>
  <c r="D43" i="6"/>
  <c r="T42" i="6"/>
  <c r="Q42" i="6"/>
  <c r="S42" i="6" s="1"/>
  <c r="M42" i="6"/>
  <c r="D42" i="6"/>
  <c r="T41" i="6"/>
  <c r="D41" i="6" s="1"/>
  <c r="M41" i="6"/>
  <c r="Q41" i="6" s="1"/>
  <c r="S41" i="6" s="1"/>
  <c r="T40" i="6"/>
  <c r="P40" i="6"/>
  <c r="O40" i="6"/>
  <c r="N40" i="6"/>
  <c r="L40" i="6"/>
  <c r="K40" i="6"/>
  <c r="J40" i="6"/>
  <c r="M40" i="6" s="1"/>
  <c r="Q40" i="6" s="1"/>
  <c r="D40" i="6"/>
  <c r="T39" i="6"/>
  <c r="D39" i="6" s="1"/>
  <c r="M39" i="6"/>
  <c r="Q39" i="6" s="1"/>
  <c r="S39" i="6" s="1"/>
  <c r="T38" i="6"/>
  <c r="D38" i="6" s="1"/>
  <c r="M38" i="6"/>
  <c r="Q38" i="6" s="1"/>
  <c r="S38" i="6" s="1"/>
  <c r="T37" i="6"/>
  <c r="D37" i="6" s="1"/>
  <c r="M37" i="6"/>
  <c r="Q37" i="6" s="1"/>
  <c r="S37" i="6" s="1"/>
  <c r="T36" i="6"/>
  <c r="D36" i="6" s="1"/>
  <c r="M36" i="6"/>
  <c r="Q36" i="6" s="1"/>
  <c r="S36" i="6" s="1"/>
  <c r="D35" i="6"/>
  <c r="T34" i="6"/>
  <c r="P34" i="6"/>
  <c r="P44" i="6" s="1"/>
  <c r="P47" i="6" s="1"/>
  <c r="D34" i="6"/>
  <c r="T33" i="6"/>
  <c r="Q33" i="6"/>
  <c r="S33" i="6" s="1"/>
  <c r="M33" i="6"/>
  <c r="D33" i="6"/>
  <c r="T32" i="6"/>
  <c r="D32" i="6" s="1"/>
  <c r="M32" i="6"/>
  <c r="Q32" i="6" s="1"/>
  <c r="S32" i="6" s="1"/>
  <c r="T31" i="6"/>
  <c r="Q31" i="6"/>
  <c r="S31" i="6" s="1"/>
  <c r="M31" i="6"/>
  <c r="D31" i="6"/>
  <c r="T30" i="6"/>
  <c r="D30" i="6" s="1"/>
  <c r="M30" i="6"/>
  <c r="Q30" i="6" s="1"/>
  <c r="S30" i="6" s="1"/>
  <c r="T29" i="6"/>
  <c r="Q29" i="6"/>
  <c r="S29" i="6" s="1"/>
  <c r="M29" i="6"/>
  <c r="D29" i="6"/>
  <c r="T28" i="6"/>
  <c r="D28" i="6" s="1"/>
  <c r="M28" i="6"/>
  <c r="Q28" i="6" s="1"/>
  <c r="S28" i="6" s="1"/>
  <c r="T27" i="6"/>
  <c r="Q27" i="6"/>
  <c r="S27" i="6" s="1"/>
  <c r="M27" i="6"/>
  <c r="D27" i="6"/>
  <c r="T26" i="6"/>
  <c r="D26" i="6" s="1"/>
  <c r="M26" i="6"/>
  <c r="Q26" i="6" s="1"/>
  <c r="S26" i="6" s="1"/>
  <c r="T25" i="6"/>
  <c r="Q25" i="6"/>
  <c r="S25" i="6" s="1"/>
  <c r="M25" i="6"/>
  <c r="D25" i="6"/>
  <c r="T24" i="6"/>
  <c r="D24" i="6" s="1"/>
  <c r="M24" i="6"/>
  <c r="Q24" i="6" s="1"/>
  <c r="S24" i="6" s="1"/>
  <c r="T23" i="6"/>
  <c r="Q23" i="6"/>
  <c r="S23" i="6" s="1"/>
  <c r="M23" i="6"/>
  <c r="D23" i="6"/>
  <c r="T22" i="6"/>
  <c r="D22" i="6" s="1"/>
  <c r="Q22" i="6"/>
  <c r="S22" i="6" s="1"/>
  <c r="T21" i="6"/>
  <c r="Q21" i="6"/>
  <c r="S21" i="6" s="1"/>
  <c r="M21" i="6"/>
  <c r="D21" i="6"/>
  <c r="T20" i="6"/>
  <c r="D20" i="6" s="1"/>
  <c r="M20" i="6"/>
  <c r="Q20" i="6" s="1"/>
  <c r="S20" i="6" s="1"/>
  <c r="T19" i="6"/>
  <c r="Q19" i="6"/>
  <c r="S19" i="6" s="1"/>
  <c r="M19" i="6"/>
  <c r="D19" i="6"/>
  <c r="T18" i="6"/>
  <c r="D18" i="6" s="1"/>
  <c r="M18" i="6"/>
  <c r="Q18" i="6" s="1"/>
  <c r="S18" i="6" s="1"/>
  <c r="T17" i="6"/>
  <c r="Q17" i="6"/>
  <c r="S17" i="6" s="1"/>
  <c r="M17" i="6"/>
  <c r="D17" i="6"/>
  <c r="T16" i="6"/>
  <c r="D16" i="6" s="1"/>
  <c r="M16" i="6"/>
  <c r="Q16" i="6" s="1"/>
  <c r="S16" i="6" s="1"/>
  <c r="D15" i="6"/>
  <c r="T14" i="6"/>
  <c r="D14" i="6" s="1"/>
  <c r="M14" i="6"/>
  <c r="Q14" i="6" s="1"/>
  <c r="S14" i="6" s="1"/>
  <c r="T13" i="6"/>
  <c r="D13" i="6" s="1"/>
  <c r="P13" i="6"/>
  <c r="O13" i="6"/>
  <c r="O34" i="6" s="1"/>
  <c r="N13" i="6"/>
  <c r="N34" i="6" s="1"/>
  <c r="L13" i="6"/>
  <c r="L34" i="6" s="1"/>
  <c r="L44" i="6" s="1"/>
  <c r="L47" i="6" s="1"/>
  <c r="K13" i="6"/>
  <c r="K34" i="6" s="1"/>
  <c r="J13" i="6"/>
  <c r="J34" i="6" s="1"/>
  <c r="T12" i="6"/>
  <c r="M12" i="6"/>
  <c r="Q12" i="6" s="1"/>
  <c r="S12" i="6" s="1"/>
  <c r="D12" i="6"/>
  <c r="T11" i="6"/>
  <c r="D11" i="6" s="1"/>
  <c r="M11" i="6"/>
  <c r="Q11" i="6" s="1"/>
  <c r="S11" i="6" s="1"/>
  <c r="T10" i="6"/>
  <c r="Q10" i="6"/>
  <c r="S10" i="6" s="1"/>
  <c r="M10" i="6"/>
  <c r="D10" i="6"/>
  <c r="T9" i="6"/>
  <c r="D9" i="6" s="1"/>
  <c r="M9" i="6"/>
  <c r="G8" i="6"/>
  <c r="G43" i="6" s="1"/>
  <c r="D8" i="6"/>
  <c r="P23" i="5"/>
  <c r="D23" i="5" s="1"/>
  <c r="O23" i="5"/>
  <c r="P22" i="5"/>
  <c r="O22" i="5"/>
  <c r="D22" i="5"/>
  <c r="P21" i="5"/>
  <c r="D21" i="5" s="1"/>
  <c r="O21" i="5"/>
  <c r="P20" i="5"/>
  <c r="D20" i="5" s="1"/>
  <c r="O20" i="5"/>
  <c r="P19" i="5"/>
  <c r="D19" i="5" s="1"/>
  <c r="O19" i="5"/>
  <c r="P18" i="5"/>
  <c r="D18" i="5" s="1"/>
  <c r="M18" i="5"/>
  <c r="O18" i="5" s="1"/>
  <c r="P17" i="5"/>
  <c r="L17" i="5"/>
  <c r="K17" i="5"/>
  <c r="J17" i="5"/>
  <c r="D17" i="5"/>
  <c r="P16" i="5"/>
  <c r="D16" i="5" s="1"/>
  <c r="O16" i="5"/>
  <c r="M16" i="5"/>
  <c r="P15" i="5"/>
  <c r="D15" i="5" s="1"/>
  <c r="O15" i="5"/>
  <c r="M15" i="5"/>
  <c r="P14" i="5"/>
  <c r="D14" i="5" s="1"/>
  <c r="M14" i="5"/>
  <c r="O14" i="5" s="1"/>
  <c r="D13" i="5"/>
  <c r="P12" i="5"/>
  <c r="L12" i="5"/>
  <c r="K12" i="5"/>
  <c r="J12" i="5"/>
  <c r="D12" i="5"/>
  <c r="P11" i="5"/>
  <c r="D11" i="5" s="1"/>
  <c r="M11" i="5"/>
  <c r="O11" i="5" s="1"/>
  <c r="P10" i="5"/>
  <c r="M10" i="5"/>
  <c r="D10" i="5"/>
  <c r="P9" i="5"/>
  <c r="D9" i="5" s="1"/>
  <c r="M9" i="5"/>
  <c r="O9" i="5" s="1"/>
  <c r="D8" i="5"/>
  <c r="G8" i="5"/>
  <c r="G23" i="5" s="1"/>
  <c r="P17" i="4"/>
  <c r="D17" i="4" s="1"/>
  <c r="P16" i="4"/>
  <c r="D16" i="4" s="1"/>
  <c r="O16" i="4"/>
  <c r="M16" i="4"/>
  <c r="P15" i="4"/>
  <c r="D15" i="4" s="1"/>
  <c r="P14" i="4"/>
  <c r="D14" i="4" s="1"/>
  <c r="M14" i="4"/>
  <c r="O14" i="4" s="1"/>
  <c r="P13" i="4"/>
  <c r="M13" i="4"/>
  <c r="O13" i="4" s="1"/>
  <c r="D13" i="4"/>
  <c r="P12" i="4"/>
  <c r="D12" i="4" s="1"/>
  <c r="P11" i="4"/>
  <c r="D11" i="4" s="1"/>
  <c r="O11" i="4"/>
  <c r="M11" i="4"/>
  <c r="P10" i="4"/>
  <c r="D10" i="4" s="1"/>
  <c r="L12" i="4"/>
  <c r="L15" i="4" s="1"/>
  <c r="L17" i="4" s="1"/>
  <c r="K12" i="4"/>
  <c r="J10" i="4"/>
  <c r="P9" i="4"/>
  <c r="D9" i="4" s="1"/>
  <c r="O9" i="4"/>
  <c r="M9" i="4"/>
  <c r="P8" i="4"/>
  <c r="D8" i="4" s="1"/>
  <c r="M8" i="4"/>
  <c r="O8" i="4" s="1"/>
  <c r="G8" i="4"/>
  <c r="G16" i="4" s="1"/>
  <c r="M44" i="66"/>
  <c r="D44" i="66" s="1"/>
  <c r="J44" i="66"/>
  <c r="L44" i="66" s="1"/>
  <c r="M43" i="66"/>
  <c r="L43" i="66"/>
  <c r="D43" i="66"/>
  <c r="M42" i="66"/>
  <c r="D42" i="66" s="1"/>
  <c r="L42" i="66"/>
  <c r="M41" i="66"/>
  <c r="D41" i="66" s="1"/>
  <c r="L41" i="66"/>
  <c r="M40" i="66"/>
  <c r="L40" i="66"/>
  <c r="D40" i="66"/>
  <c r="M39" i="66"/>
  <c r="D39" i="66" s="1"/>
  <c r="L39" i="66"/>
  <c r="M38" i="66"/>
  <c r="D38" i="66" s="1"/>
  <c r="L38" i="66"/>
  <c r="M37" i="66"/>
  <c r="D37" i="66" s="1"/>
  <c r="L37" i="66"/>
  <c r="M36" i="66"/>
  <c r="D36" i="66" s="1"/>
  <c r="L36" i="66"/>
  <c r="M35" i="66"/>
  <c r="L35" i="66"/>
  <c r="D35" i="66"/>
  <c r="M34" i="66"/>
  <c r="D34" i="66" s="1"/>
  <c r="L34" i="66"/>
  <c r="M33" i="66"/>
  <c r="D33" i="66" s="1"/>
  <c r="L33" i="66"/>
  <c r="M32" i="66"/>
  <c r="J32" i="66"/>
  <c r="L32" i="66" s="1"/>
  <c r="D32" i="66"/>
  <c r="M31" i="66"/>
  <c r="L31" i="66"/>
  <c r="D31" i="66"/>
  <c r="M30" i="66"/>
  <c r="D30" i="66" s="1"/>
  <c r="L30" i="66"/>
  <c r="M29" i="66"/>
  <c r="D29" i="66" s="1"/>
  <c r="L29" i="66"/>
  <c r="M28" i="66"/>
  <c r="L28" i="66"/>
  <c r="D28" i="66"/>
  <c r="M27" i="66"/>
  <c r="L27" i="66"/>
  <c r="D27" i="66"/>
  <c r="M26" i="66"/>
  <c r="D26" i="66" s="1"/>
  <c r="L26" i="66"/>
  <c r="M25" i="66"/>
  <c r="D25" i="66" s="1"/>
  <c r="L25" i="66"/>
  <c r="M24" i="66"/>
  <c r="D24" i="66" s="1"/>
  <c r="L24" i="66"/>
  <c r="M23" i="66"/>
  <c r="D23" i="66" s="1"/>
  <c r="L23" i="66"/>
  <c r="M22" i="66"/>
  <c r="D22" i="66" s="1"/>
  <c r="L22" i="66"/>
  <c r="M21" i="66"/>
  <c r="D21" i="66" s="1"/>
  <c r="L21" i="66"/>
  <c r="M20" i="66"/>
  <c r="D20" i="66" s="1"/>
  <c r="M19" i="66"/>
  <c r="D19" i="66"/>
  <c r="M18" i="66"/>
  <c r="D18" i="66" s="1"/>
  <c r="M17" i="66"/>
  <c r="L17" i="66"/>
  <c r="D17" i="66"/>
  <c r="M16" i="66"/>
  <c r="L16" i="66"/>
  <c r="D16" i="66"/>
  <c r="M15" i="66"/>
  <c r="D15" i="66" s="1"/>
  <c r="M14" i="66"/>
  <c r="D14" i="66" s="1"/>
  <c r="L14" i="66"/>
  <c r="D13" i="66"/>
  <c r="M12" i="66"/>
  <c r="D12" i="66" s="1"/>
  <c r="J12" i="66"/>
  <c r="L12" i="66" s="1"/>
  <c r="M11" i="66"/>
  <c r="L11" i="66"/>
  <c r="D11" i="66"/>
  <c r="M10" i="66"/>
  <c r="L10" i="66"/>
  <c r="D10" i="66"/>
  <c r="M9" i="66"/>
  <c r="D9" i="66" s="1"/>
  <c r="L9" i="66"/>
  <c r="D8" i="66"/>
  <c r="G8" i="66"/>
  <c r="G18" i="66" s="1"/>
  <c r="P27" i="2"/>
  <c r="L27" i="2"/>
  <c r="L13" i="2" s="1"/>
  <c r="L14" i="2" s="1"/>
  <c r="K27" i="2"/>
  <c r="K13" i="2" s="1"/>
  <c r="K14" i="2" s="1"/>
  <c r="J27" i="2"/>
  <c r="O27" i="2" s="1"/>
  <c r="D27" i="2"/>
  <c r="P26" i="2"/>
  <c r="M26" i="2"/>
  <c r="O26" i="2" s="1"/>
  <c r="D26" i="2"/>
  <c r="P25" i="2"/>
  <c r="M25" i="2"/>
  <c r="O25" i="2" s="1"/>
  <c r="D25" i="2"/>
  <c r="P24" i="2"/>
  <c r="M24" i="2"/>
  <c r="O24" i="2" s="1"/>
  <c r="D24" i="2"/>
  <c r="P23" i="2"/>
  <c r="D23" i="2" s="1"/>
  <c r="M23" i="2"/>
  <c r="O23" i="2" s="1"/>
  <c r="P22" i="2"/>
  <c r="D22" i="2" s="1"/>
  <c r="O22" i="2"/>
  <c r="M22" i="2"/>
  <c r="P21" i="2"/>
  <c r="D21" i="2" s="1"/>
  <c r="O21" i="2"/>
  <c r="M21" i="2"/>
  <c r="P20" i="2"/>
  <c r="D20" i="2" s="1"/>
  <c r="M20" i="2"/>
  <c r="O20" i="2" s="1"/>
  <c r="P19" i="2"/>
  <c r="M19" i="2"/>
  <c r="O19" i="2" s="1"/>
  <c r="D19" i="2"/>
  <c r="P18" i="2"/>
  <c r="M18" i="2"/>
  <c r="O18" i="2" s="1"/>
  <c r="D18" i="2"/>
  <c r="P17" i="2"/>
  <c r="D17" i="2" s="1"/>
  <c r="M17" i="2"/>
  <c r="O17" i="2" s="1"/>
  <c r="P16" i="2"/>
  <c r="D16" i="2" s="1"/>
  <c r="M16" i="2"/>
  <c r="O16" i="2" s="1"/>
  <c r="D15" i="2"/>
  <c r="P14" i="2"/>
  <c r="D14" i="2"/>
  <c r="P13" i="2"/>
  <c r="D13" i="2"/>
  <c r="P12" i="2"/>
  <c r="M12" i="2"/>
  <c r="O12" i="2" s="1"/>
  <c r="D12" i="2"/>
  <c r="P11" i="2"/>
  <c r="M11" i="2"/>
  <c r="O11" i="2" s="1"/>
  <c r="D11" i="2"/>
  <c r="P10" i="2"/>
  <c r="D10" i="2" s="1"/>
  <c r="M10" i="2"/>
  <c r="O10" i="2" s="1"/>
  <c r="P9" i="2"/>
  <c r="D9" i="2" s="1"/>
  <c r="M9" i="2"/>
  <c r="O9" i="2" s="1"/>
  <c r="P8" i="2"/>
  <c r="D8" i="2" s="1"/>
  <c r="M8" i="2"/>
  <c r="O8" i="2" s="1"/>
  <c r="G8" i="2"/>
  <c r="G26" i="2" s="1"/>
  <c r="M78" i="1"/>
  <c r="D78" i="1" s="1"/>
  <c r="J78" i="1"/>
  <c r="G78" i="1"/>
  <c r="M77" i="1"/>
  <c r="D77" i="1" s="1"/>
  <c r="L77" i="1"/>
  <c r="G77" i="1"/>
  <c r="M76" i="1"/>
  <c r="D76" i="1" s="1"/>
  <c r="L76" i="1"/>
  <c r="G76" i="1"/>
  <c r="M75" i="1"/>
  <c r="D75" i="1" s="1"/>
  <c r="L75" i="1"/>
  <c r="G75" i="1"/>
  <c r="M74" i="1"/>
  <c r="D74" i="1" s="1"/>
  <c r="L74" i="1"/>
  <c r="G74" i="1"/>
  <c r="M73" i="1"/>
  <c r="D73" i="1" s="1"/>
  <c r="L73" i="1"/>
  <c r="G73" i="1"/>
  <c r="M72" i="1"/>
  <c r="D72" i="1" s="1"/>
  <c r="L72" i="1"/>
  <c r="G72" i="1"/>
  <c r="M71" i="1"/>
  <c r="D71" i="1" s="1"/>
  <c r="L71" i="1"/>
  <c r="G71" i="1"/>
  <c r="M70" i="1"/>
  <c r="D70" i="1" s="1"/>
  <c r="L70" i="1"/>
  <c r="G70" i="1"/>
  <c r="M69" i="1"/>
  <c r="D69" i="1" s="1"/>
  <c r="L69" i="1"/>
  <c r="G69" i="1"/>
  <c r="M68" i="1"/>
  <c r="D68" i="1" s="1"/>
  <c r="L68" i="1"/>
  <c r="G68" i="1"/>
  <c r="M67" i="1"/>
  <c r="D67" i="1" s="1"/>
  <c r="L67" i="1"/>
  <c r="G67" i="1"/>
  <c r="M66" i="1"/>
  <c r="D66" i="1" s="1"/>
  <c r="J66" i="1"/>
  <c r="G66" i="1"/>
  <c r="M65" i="1"/>
  <c r="D65" i="1" s="1"/>
  <c r="L65" i="1"/>
  <c r="G65" i="1"/>
  <c r="M64" i="1"/>
  <c r="D64" i="1" s="1"/>
  <c r="L64" i="1"/>
  <c r="G64" i="1"/>
  <c r="M63" i="1"/>
  <c r="D63" i="1" s="1"/>
  <c r="L63" i="1"/>
  <c r="G63" i="1"/>
  <c r="M62" i="1"/>
  <c r="D62" i="1" s="1"/>
  <c r="L62" i="1"/>
  <c r="G62" i="1"/>
  <c r="M61" i="1"/>
  <c r="D61" i="1" s="1"/>
  <c r="L61" i="1"/>
  <c r="G61" i="1"/>
  <c r="M60" i="1"/>
  <c r="D60" i="1" s="1"/>
  <c r="L60" i="1"/>
  <c r="G60" i="1"/>
  <c r="M59" i="1"/>
  <c r="D59" i="1" s="1"/>
  <c r="L59" i="1"/>
  <c r="G59" i="1"/>
  <c r="M58" i="1"/>
  <c r="D58" i="1" s="1"/>
  <c r="L58" i="1"/>
  <c r="G58" i="1"/>
  <c r="M57" i="1"/>
  <c r="D57" i="1" s="1"/>
  <c r="L57" i="1"/>
  <c r="G57" i="1"/>
  <c r="M56" i="1"/>
  <c r="D56" i="1" s="1"/>
  <c r="L56" i="1"/>
  <c r="G56" i="1"/>
  <c r="M55" i="1"/>
  <c r="D55" i="1" s="1"/>
  <c r="L55" i="1"/>
  <c r="G55" i="1"/>
  <c r="D54" i="1"/>
  <c r="G54" i="1"/>
  <c r="M53" i="1"/>
  <c r="G53" i="1"/>
  <c r="D53" i="1"/>
  <c r="M52" i="1"/>
  <c r="D52" i="1" s="1"/>
  <c r="G52" i="1"/>
  <c r="M51" i="1"/>
  <c r="D51" i="1" s="1"/>
  <c r="G51" i="1"/>
  <c r="M50" i="1"/>
  <c r="L50" i="1"/>
  <c r="G50" i="1"/>
  <c r="D50" i="1"/>
  <c r="M49" i="1"/>
  <c r="L49" i="1"/>
  <c r="G49" i="1"/>
  <c r="D49" i="1"/>
  <c r="M48" i="1"/>
  <c r="L48" i="1"/>
  <c r="G48" i="1"/>
  <c r="D48" i="1"/>
  <c r="M47" i="1"/>
  <c r="L47" i="1"/>
  <c r="G47" i="1"/>
  <c r="D47" i="1"/>
  <c r="M46" i="1"/>
  <c r="L46" i="1"/>
  <c r="G46" i="1"/>
  <c r="D46" i="1"/>
  <c r="M45" i="1"/>
  <c r="L45" i="1"/>
  <c r="G45" i="1"/>
  <c r="D45" i="1"/>
  <c r="M44" i="1"/>
  <c r="L44" i="1"/>
  <c r="G44" i="1"/>
  <c r="D44" i="1"/>
  <c r="M43" i="1"/>
  <c r="L43" i="1"/>
  <c r="G43" i="1"/>
  <c r="D43" i="1"/>
  <c r="M42" i="1"/>
  <c r="L42" i="1"/>
  <c r="G42" i="1"/>
  <c r="D42" i="1"/>
  <c r="M41" i="1"/>
  <c r="L41" i="1"/>
  <c r="G41" i="1"/>
  <c r="D41" i="1"/>
  <c r="M40" i="1"/>
  <c r="L40" i="1"/>
  <c r="G40" i="1"/>
  <c r="D40" i="1"/>
  <c r="M39" i="1"/>
  <c r="L39" i="1"/>
  <c r="G39" i="1"/>
  <c r="D39" i="1"/>
  <c r="M38" i="1"/>
  <c r="L38" i="1"/>
  <c r="G38" i="1"/>
  <c r="D38" i="1"/>
  <c r="M37" i="1"/>
  <c r="L37" i="1"/>
  <c r="G37" i="1"/>
  <c r="D37" i="1"/>
  <c r="M36" i="1"/>
  <c r="L36" i="1"/>
  <c r="G36" i="1"/>
  <c r="D36" i="1"/>
  <c r="M35" i="1"/>
  <c r="L35" i="1"/>
  <c r="G35" i="1"/>
  <c r="D35" i="1"/>
  <c r="M34" i="1"/>
  <c r="L34" i="1"/>
  <c r="G34" i="1"/>
  <c r="D34" i="1"/>
  <c r="M33" i="1"/>
  <c r="L33" i="1"/>
  <c r="G33" i="1"/>
  <c r="D33" i="1"/>
  <c r="M32" i="1"/>
  <c r="D32" i="1" s="1"/>
  <c r="G32" i="1"/>
  <c r="M31" i="1"/>
  <c r="D31" i="1" s="1"/>
  <c r="L31" i="1"/>
  <c r="G31" i="1"/>
  <c r="G30" i="1"/>
  <c r="D30" i="1"/>
  <c r="M29" i="1"/>
  <c r="G29" i="1"/>
  <c r="D29" i="1"/>
  <c r="M28" i="1"/>
  <c r="D28" i="1" s="1"/>
  <c r="L28" i="1"/>
  <c r="G28" i="1"/>
  <c r="M27" i="1"/>
  <c r="D27" i="1" s="1"/>
  <c r="G27" i="1"/>
  <c r="M26" i="1"/>
  <c r="D26" i="1" s="1"/>
  <c r="J26" i="1"/>
  <c r="G26" i="1"/>
  <c r="D25" i="1"/>
  <c r="G25" i="1"/>
  <c r="M24" i="1"/>
  <c r="J24" i="1"/>
  <c r="L24" i="1" s="1"/>
  <c r="G24" i="1"/>
  <c r="D24" i="1"/>
  <c r="M23" i="1"/>
  <c r="D23" i="1" s="1"/>
  <c r="L23" i="1"/>
  <c r="G23" i="1"/>
  <c r="M22" i="1"/>
  <c r="D22" i="1" s="1"/>
  <c r="L22" i="1"/>
  <c r="G22" i="1"/>
  <c r="D21" i="1"/>
  <c r="G21" i="1"/>
  <c r="M20" i="1"/>
  <c r="D20" i="1" s="1"/>
  <c r="G20" i="1"/>
  <c r="M19" i="1"/>
  <c r="D19" i="1" s="1"/>
  <c r="G19" i="1"/>
  <c r="M18" i="1"/>
  <c r="D18" i="1" s="1"/>
  <c r="J18" i="1"/>
  <c r="L18" i="1" s="1"/>
  <c r="G18" i="1"/>
  <c r="M17" i="1"/>
  <c r="D17" i="1" s="1"/>
  <c r="G17" i="1"/>
  <c r="M16" i="1"/>
  <c r="D16" i="1" s="1"/>
  <c r="G16" i="1"/>
  <c r="G15" i="1"/>
  <c r="D15" i="1"/>
  <c r="M14" i="1"/>
  <c r="D14" i="1" s="1"/>
  <c r="G14" i="1"/>
  <c r="M13" i="1"/>
  <c r="D13" i="1" s="1"/>
  <c r="J13" i="1"/>
  <c r="L13" i="1" s="1"/>
  <c r="G13" i="1"/>
  <c r="M12" i="1"/>
  <c r="D12" i="1" s="1"/>
  <c r="G12" i="1"/>
  <c r="M11" i="1"/>
  <c r="D11" i="1" s="1"/>
  <c r="J11" i="1"/>
  <c r="L11" i="1" s="1"/>
  <c r="G11" i="1"/>
  <c r="M10" i="1"/>
  <c r="D10" i="1" s="1"/>
  <c r="G10" i="1"/>
  <c r="G9" i="1"/>
  <c r="D9" i="1"/>
  <c r="D8" i="1"/>
  <c r="K6" i="1"/>
  <c r="J6" i="1"/>
  <c r="G4" i="1"/>
  <c r="G13" i="64" l="1"/>
  <c r="G17" i="64"/>
  <c r="G21" i="64"/>
  <c r="G25" i="64"/>
  <c r="G29" i="64"/>
  <c r="G33" i="64"/>
  <c r="G37" i="64"/>
  <c r="G41" i="64"/>
  <c r="G45" i="64"/>
  <c r="G49" i="64"/>
  <c r="G16" i="64"/>
  <c r="G28" i="64"/>
  <c r="G36" i="64"/>
  <c r="G48" i="64"/>
  <c r="G10" i="64"/>
  <c r="G14" i="64"/>
  <c r="G18" i="64"/>
  <c r="G22" i="64"/>
  <c r="G26" i="64"/>
  <c r="G30" i="64"/>
  <c r="G34" i="64"/>
  <c r="G38" i="64"/>
  <c r="G42" i="64"/>
  <c r="G46" i="64"/>
  <c r="G50" i="64"/>
  <c r="G20" i="64"/>
  <c r="G32" i="64"/>
  <c r="G40" i="64"/>
  <c r="G11" i="64"/>
  <c r="G15" i="64"/>
  <c r="G19" i="64"/>
  <c r="G23" i="64"/>
  <c r="G27" i="64"/>
  <c r="G31" i="64"/>
  <c r="G35" i="64"/>
  <c r="G39" i="64"/>
  <c r="G43" i="64"/>
  <c r="G47" i="64"/>
  <c r="G9" i="64"/>
  <c r="G12" i="64"/>
  <c r="G24" i="64"/>
  <c r="G44" i="64"/>
  <c r="K15" i="4"/>
  <c r="R117" i="65"/>
  <c r="R202" i="65" s="1"/>
  <c r="S159" i="65"/>
  <c r="L116" i="65"/>
  <c r="P116" i="65"/>
  <c r="S28" i="65"/>
  <c r="M73" i="65"/>
  <c r="Q73" i="65"/>
  <c r="S94" i="65"/>
  <c r="P73" i="65"/>
  <c r="P117" i="65" s="1"/>
  <c r="P202" i="65" s="1"/>
  <c r="U74" i="65"/>
  <c r="N116" i="65"/>
  <c r="N117" i="65" s="1"/>
  <c r="N202" i="65" s="1"/>
  <c r="R116" i="65"/>
  <c r="S223" i="65"/>
  <c r="O266" i="65"/>
  <c r="O310" i="65" s="1"/>
  <c r="O395" i="65" s="1"/>
  <c r="T266" i="65"/>
  <c r="Q309" i="65"/>
  <c r="Q310" i="65" s="1"/>
  <c r="Q395" i="65" s="1"/>
  <c r="S373" i="65"/>
  <c r="U373" i="65" s="1"/>
  <c r="M310" i="65"/>
  <c r="M395" i="65" s="1"/>
  <c r="R310" i="65"/>
  <c r="R395" i="65" s="1"/>
  <c r="S244" i="65"/>
  <c r="M266" i="65"/>
  <c r="O309" i="65"/>
  <c r="N309" i="65"/>
  <c r="N310" i="65" s="1"/>
  <c r="N395" i="65" s="1"/>
  <c r="N459" i="65"/>
  <c r="N503" i="65" s="1"/>
  <c r="N588" i="65" s="1"/>
  <c r="R459" i="65"/>
  <c r="P502" i="65"/>
  <c r="S587" i="65"/>
  <c r="T459" i="65"/>
  <c r="R503" i="65"/>
  <c r="R588" i="65" s="1"/>
  <c r="O502" i="65"/>
  <c r="O503" i="65" s="1"/>
  <c r="O588" i="65" s="1"/>
  <c r="N44" i="6"/>
  <c r="N47" i="6" s="1"/>
  <c r="M34" i="6"/>
  <c r="Q34" i="6" s="1"/>
  <c r="S34" i="6" s="1"/>
  <c r="J15" i="66"/>
  <c r="L15" i="66" s="1"/>
  <c r="J18" i="66"/>
  <c r="L18" i="66" s="1"/>
  <c r="R71" i="9"/>
  <c r="O114" i="9"/>
  <c r="S114" i="9"/>
  <c r="P114" i="9"/>
  <c r="T114" i="9"/>
  <c r="O71" i="9"/>
  <c r="O115" i="9" s="1"/>
  <c r="S71" i="9"/>
  <c r="L222" i="9"/>
  <c r="P222" i="9"/>
  <c r="T222" i="9"/>
  <c r="N71" i="9"/>
  <c r="M114" i="9"/>
  <c r="Q114" i="9"/>
  <c r="Q222" i="9"/>
  <c r="G121" i="9"/>
  <c r="U70" i="9"/>
  <c r="U113" i="9"/>
  <c r="N222" i="9"/>
  <c r="R222" i="9"/>
  <c r="U179" i="9"/>
  <c r="U243" i="9"/>
  <c r="M71" i="9"/>
  <c r="Q71" i="9"/>
  <c r="N114" i="9"/>
  <c r="R114" i="9"/>
  <c r="R115" i="9" s="1"/>
  <c r="M222" i="9"/>
  <c r="U221" i="9"/>
  <c r="G18" i="6"/>
  <c r="J6" i="16"/>
  <c r="G23" i="14"/>
  <c r="K6" i="16"/>
  <c r="G27" i="14"/>
  <c r="G29" i="9"/>
  <c r="G17" i="63"/>
  <c r="P6" i="7"/>
  <c r="G9" i="7"/>
  <c r="G19" i="14"/>
  <c r="G43" i="14"/>
  <c r="G11" i="4"/>
  <c r="G40" i="15"/>
  <c r="G36" i="63"/>
  <c r="G17" i="4"/>
  <c r="G38" i="15"/>
  <c r="G23" i="63"/>
  <c r="N6" i="4"/>
  <c r="G11" i="14"/>
  <c r="G39" i="14"/>
  <c r="G20" i="63"/>
  <c r="G20" i="66"/>
  <c r="G206" i="65"/>
  <c r="G211" i="65"/>
  <c r="G215" i="65"/>
  <c r="G219" i="65"/>
  <c r="G259" i="65"/>
  <c r="G541" i="65"/>
  <c r="G9" i="2"/>
  <c r="G20" i="2"/>
  <c r="K6" i="66"/>
  <c r="G9" i="66"/>
  <c r="G10" i="66"/>
  <c r="G11" i="66"/>
  <c r="G12" i="66"/>
  <c r="G13" i="66"/>
  <c r="G16" i="66"/>
  <c r="G17" i="66"/>
  <c r="M6" i="4"/>
  <c r="G13" i="4"/>
  <c r="G14" i="4"/>
  <c r="N6" i="5"/>
  <c r="G9" i="5"/>
  <c r="G18" i="5"/>
  <c r="O6" i="7"/>
  <c r="G12" i="7"/>
  <c r="G39" i="63"/>
  <c r="M6" i="2"/>
  <c r="G13" i="2"/>
  <c r="G14" i="2"/>
  <c r="G16" i="2"/>
  <c r="G14" i="5"/>
  <c r="G16" i="5"/>
  <c r="G20" i="5"/>
  <c r="G26" i="6"/>
  <c r="G10" i="7"/>
  <c r="G11" i="7"/>
  <c r="G14" i="7"/>
  <c r="G17" i="7"/>
  <c r="G45" i="9"/>
  <c r="G28" i="65"/>
  <c r="G40" i="65"/>
  <c r="G15" i="14"/>
  <c r="G31" i="14"/>
  <c r="G47" i="14"/>
  <c r="G43" i="15"/>
  <c r="G46" i="15"/>
  <c r="G33" i="63"/>
  <c r="G13" i="5"/>
  <c r="G68" i="65"/>
  <c r="G100" i="65"/>
  <c r="G207" i="65"/>
  <c r="G24" i="2"/>
  <c r="J6" i="66"/>
  <c r="G9" i="4"/>
  <c r="G10" i="4"/>
  <c r="G15" i="4"/>
  <c r="M6" i="5"/>
  <c r="G11" i="5"/>
  <c r="G12" i="5"/>
  <c r="G17" i="5"/>
  <c r="G19" i="5"/>
  <c r="G13" i="7"/>
  <c r="G15" i="7"/>
  <c r="G108" i="9"/>
  <c r="G35" i="14"/>
  <c r="G37" i="15"/>
  <c r="G39" i="15"/>
  <c r="G41" i="15"/>
  <c r="L78" i="1"/>
  <c r="U28" i="15"/>
  <c r="K45" i="15" s="1"/>
  <c r="L45" i="15" s="1"/>
  <c r="M12" i="5"/>
  <c r="O12" i="5" s="1"/>
  <c r="L26" i="1"/>
  <c r="L66" i="1"/>
  <c r="O17" i="5"/>
  <c r="G12" i="2"/>
  <c r="G19" i="2"/>
  <c r="G23" i="2"/>
  <c r="G27" i="2"/>
  <c r="M27" i="2"/>
  <c r="O10" i="4"/>
  <c r="J12" i="4"/>
  <c r="Q6" i="6"/>
  <c r="Q9" i="6"/>
  <c r="S9" i="6" s="1"/>
  <c r="M13" i="6"/>
  <c r="Q13" i="6" s="1"/>
  <c r="S13" i="6" s="1"/>
  <c r="G20" i="6"/>
  <c r="G28" i="6"/>
  <c r="G41" i="6"/>
  <c r="Q17" i="7"/>
  <c r="G41" i="9"/>
  <c r="G104" i="9"/>
  <c r="G588" i="65"/>
  <c r="G584" i="65"/>
  <c r="G580" i="65"/>
  <c r="G576" i="65"/>
  <c r="G572" i="65"/>
  <c r="G568" i="65"/>
  <c r="G564" i="65"/>
  <c r="G560" i="65"/>
  <c r="G556" i="65"/>
  <c r="G552" i="65"/>
  <c r="G548" i="65"/>
  <c r="G544" i="65"/>
  <c r="G540" i="65"/>
  <c r="G536" i="65"/>
  <c r="G532" i="65"/>
  <c r="G528" i="65"/>
  <c r="G524" i="65"/>
  <c r="G520" i="65"/>
  <c r="G516" i="65"/>
  <c r="G512" i="65"/>
  <c r="G508" i="65"/>
  <c r="G504" i="65"/>
  <c r="G500" i="65"/>
  <c r="G496" i="65"/>
  <c r="G492" i="65"/>
  <c r="G488" i="65"/>
  <c r="G484" i="65"/>
  <c r="G480" i="65"/>
  <c r="G476" i="65"/>
  <c r="G472" i="65"/>
  <c r="G468" i="65"/>
  <c r="G464" i="65"/>
  <c r="G460" i="65"/>
  <c r="G456" i="65"/>
  <c r="G452" i="65"/>
  <c r="G448" i="65"/>
  <c r="G444" i="65"/>
  <c r="G440" i="65"/>
  <c r="G436" i="65"/>
  <c r="G432" i="65"/>
  <c r="G428" i="65"/>
  <c r="G424" i="65"/>
  <c r="G420" i="65"/>
  <c r="G416" i="65"/>
  <c r="G412" i="65"/>
  <c r="G408" i="65"/>
  <c r="G404" i="65"/>
  <c r="G587" i="65"/>
  <c r="G586" i="65"/>
  <c r="G579" i="65"/>
  <c r="G578" i="65"/>
  <c r="G571" i="65"/>
  <c r="G570" i="65"/>
  <c r="G563" i="65"/>
  <c r="G562" i="65"/>
  <c r="G555" i="65"/>
  <c r="G554" i="65"/>
  <c r="G547" i="65"/>
  <c r="G546" i="65"/>
  <c r="G539" i="65"/>
  <c r="G538" i="65"/>
  <c r="G531" i="65"/>
  <c r="G530" i="65"/>
  <c r="G521" i="65"/>
  <c r="G513" i="65"/>
  <c r="G505" i="65"/>
  <c r="G502" i="65"/>
  <c r="G495" i="65"/>
  <c r="G494" i="65"/>
  <c r="G487" i="65"/>
  <c r="G486" i="65"/>
  <c r="G477" i="65"/>
  <c r="G469" i="65"/>
  <c r="G461" i="65"/>
  <c r="G455" i="65"/>
  <c r="G454" i="65"/>
  <c r="G447" i="65"/>
  <c r="G446" i="65"/>
  <c r="G439" i="65"/>
  <c r="G438" i="65"/>
  <c r="G431" i="65"/>
  <c r="G430" i="65"/>
  <c r="G423" i="65"/>
  <c r="G422" i="65"/>
  <c r="G413" i="65"/>
  <c r="G589" i="65"/>
  <c r="G585" i="65"/>
  <c r="G577" i="65"/>
  <c r="G569" i="65"/>
  <c r="G561" i="65"/>
  <c r="G553" i="65"/>
  <c r="G545" i="65"/>
  <c r="G537" i="65"/>
  <c r="G529" i="65"/>
  <c r="G519" i="65"/>
  <c r="G518" i="65"/>
  <c r="G511" i="65"/>
  <c r="G510" i="65"/>
  <c r="G501" i="65"/>
  <c r="G493" i="65"/>
  <c r="G485" i="65"/>
  <c r="G475" i="65"/>
  <c r="G474" i="65"/>
  <c r="G467" i="65"/>
  <c r="G466" i="65"/>
  <c r="G453" i="65"/>
  <c r="G445" i="65"/>
  <c r="G437" i="65"/>
  <c r="G429" i="65"/>
  <c r="G421" i="65"/>
  <c r="G411" i="65"/>
  <c r="G410" i="65"/>
  <c r="G403" i="65"/>
  <c r="G399" i="65"/>
  <c r="G395" i="65"/>
  <c r="G391" i="65"/>
  <c r="G387" i="65"/>
  <c r="G383" i="65"/>
  <c r="G583" i="65"/>
  <c r="G582" i="65"/>
  <c r="G575" i="65"/>
  <c r="G574" i="65"/>
  <c r="G567" i="65"/>
  <c r="G566" i="65"/>
  <c r="G559" i="65"/>
  <c r="G558" i="65"/>
  <c r="G551" i="65"/>
  <c r="G550" i="65"/>
  <c r="G543" i="65"/>
  <c r="G542" i="65"/>
  <c r="G535" i="65"/>
  <c r="G534" i="65"/>
  <c r="G527" i="65"/>
  <c r="G526" i="65"/>
  <c r="G517" i="65"/>
  <c r="G509" i="65"/>
  <c r="G503" i="65"/>
  <c r="G499" i="65"/>
  <c r="G498" i="65"/>
  <c r="G491" i="65"/>
  <c r="G490" i="65"/>
  <c r="G483" i="65"/>
  <c r="G482" i="65"/>
  <c r="G473" i="65"/>
  <c r="G465" i="65"/>
  <c r="G459" i="65"/>
  <c r="G458" i="65"/>
  <c r="G451" i="65"/>
  <c r="G450" i="65"/>
  <c r="G443" i="65"/>
  <c r="G442" i="65"/>
  <c r="G435" i="65"/>
  <c r="G434" i="65"/>
  <c r="G427" i="65"/>
  <c r="G426" i="65"/>
  <c r="G419" i="65"/>
  <c r="G418" i="65"/>
  <c r="G409" i="65"/>
  <c r="G402" i="65"/>
  <c r="G398" i="65"/>
  <c r="G394" i="65"/>
  <c r="G390" i="65"/>
  <c r="G386" i="65"/>
  <c r="G382" i="65"/>
  <c r="G378" i="65"/>
  <c r="G374" i="65"/>
  <c r="G370" i="65"/>
  <c r="G366" i="65"/>
  <c r="G362" i="65"/>
  <c r="G358" i="65"/>
  <c r="G354" i="65"/>
  <c r="G350" i="65"/>
  <c r="G346" i="65"/>
  <c r="G342" i="65"/>
  <c r="G338" i="65"/>
  <c r="G334" i="65"/>
  <c r="G330" i="65"/>
  <c r="G326" i="65"/>
  <c r="G322" i="65"/>
  <c r="G318" i="65"/>
  <c r="G314" i="65"/>
  <c r="G310" i="65"/>
  <c r="G306" i="65"/>
  <c r="G302" i="65"/>
  <c r="G298" i="65"/>
  <c r="G294" i="65"/>
  <c r="G290" i="65"/>
  <c r="G286" i="65"/>
  <c r="G282" i="65"/>
  <c r="G278" i="65"/>
  <c r="G274" i="65"/>
  <c r="G270" i="65"/>
  <c r="G266" i="65"/>
  <c r="G262" i="65"/>
  <c r="G258" i="65"/>
  <c r="G254" i="65"/>
  <c r="G250" i="65"/>
  <c r="G246" i="65"/>
  <c r="G581" i="65"/>
  <c r="G533" i="65"/>
  <c r="G523" i="65"/>
  <c r="G522" i="65"/>
  <c r="G507" i="65"/>
  <c r="G506" i="65"/>
  <c r="G497" i="65"/>
  <c r="G449" i="65"/>
  <c r="G407" i="65"/>
  <c r="G406" i="65"/>
  <c r="G405" i="65"/>
  <c r="G385" i="65"/>
  <c r="G384" i="65"/>
  <c r="G375" i="65"/>
  <c r="G367" i="65"/>
  <c r="G359" i="65"/>
  <c r="G351" i="65"/>
  <c r="G343" i="65"/>
  <c r="G335" i="65"/>
  <c r="G327" i="65"/>
  <c r="G319" i="65"/>
  <c r="G311" i="65"/>
  <c r="G309" i="65"/>
  <c r="G308" i="65"/>
  <c r="G301" i="65"/>
  <c r="G300" i="65"/>
  <c r="G293" i="65"/>
  <c r="G292" i="65"/>
  <c r="G285" i="65"/>
  <c r="G284" i="65"/>
  <c r="G277" i="65"/>
  <c r="G276" i="65"/>
  <c r="G269" i="65"/>
  <c r="G268" i="65"/>
  <c r="G265" i="65"/>
  <c r="G264" i="65"/>
  <c r="G257" i="65"/>
  <c r="G256" i="65"/>
  <c r="G249" i="65"/>
  <c r="G248" i="65"/>
  <c r="G242" i="65"/>
  <c r="G238" i="65"/>
  <c r="G234" i="65"/>
  <c r="G230" i="65"/>
  <c r="G226" i="65"/>
  <c r="G222" i="65"/>
  <c r="G218" i="65"/>
  <c r="G214" i="65"/>
  <c r="G210" i="65"/>
  <c r="G573" i="65"/>
  <c r="G565" i="65"/>
  <c r="G525" i="65"/>
  <c r="G489" i="65"/>
  <c r="G479" i="65"/>
  <c r="G478" i="65"/>
  <c r="G463" i="65"/>
  <c r="G462" i="65"/>
  <c r="G441" i="65"/>
  <c r="G433" i="65"/>
  <c r="G401" i="65"/>
  <c r="G400" i="65"/>
  <c r="G381" i="65"/>
  <c r="G380" i="65"/>
  <c r="G373" i="65"/>
  <c r="G372" i="65"/>
  <c r="G365" i="65"/>
  <c r="G364" i="65"/>
  <c r="G357" i="65"/>
  <c r="G356" i="65"/>
  <c r="G349" i="65"/>
  <c r="G348" i="65"/>
  <c r="G341" i="65"/>
  <c r="G340" i="65"/>
  <c r="G333" i="65"/>
  <c r="G332" i="65"/>
  <c r="G325" i="65"/>
  <c r="G324" i="65"/>
  <c r="G317" i="65"/>
  <c r="G316" i="65"/>
  <c r="G307" i="65"/>
  <c r="G299" i="65"/>
  <c r="G291" i="65"/>
  <c r="G283" i="65"/>
  <c r="G275" i="65"/>
  <c r="G267" i="65"/>
  <c r="G263" i="65"/>
  <c r="G255" i="65"/>
  <c r="G247" i="65"/>
  <c r="G241" i="65"/>
  <c r="G237" i="65"/>
  <c r="G233" i="65"/>
  <c r="G229" i="65"/>
  <c r="G225" i="65"/>
  <c r="G221" i="65"/>
  <c r="G217" i="65"/>
  <c r="G213" i="65"/>
  <c r="G209" i="65"/>
  <c r="G205" i="65"/>
  <c r="G201" i="65"/>
  <c r="G197" i="65"/>
  <c r="G193" i="65"/>
  <c r="G189" i="65"/>
  <c r="G185" i="65"/>
  <c r="G557" i="65"/>
  <c r="G515" i="65"/>
  <c r="G514" i="65"/>
  <c r="G481" i="65"/>
  <c r="G425" i="65"/>
  <c r="G415" i="65"/>
  <c r="G414" i="65"/>
  <c r="G397" i="65"/>
  <c r="G396" i="65"/>
  <c r="G393" i="65"/>
  <c r="G392" i="65"/>
  <c r="G379" i="65"/>
  <c r="G371" i="65"/>
  <c r="G363" i="65"/>
  <c r="G355" i="65"/>
  <c r="G347" i="65"/>
  <c r="G339" i="65"/>
  <c r="G331" i="65"/>
  <c r="G323" i="65"/>
  <c r="G315" i="65"/>
  <c r="G305" i="65"/>
  <c r="G304" i="65"/>
  <c r="G297" i="65"/>
  <c r="G296" i="65"/>
  <c r="G289" i="65"/>
  <c r="G288" i="65"/>
  <c r="G281" i="65"/>
  <c r="G280" i="65"/>
  <c r="G273" i="65"/>
  <c r="G272" i="65"/>
  <c r="G261" i="65"/>
  <c r="G260" i="65"/>
  <c r="G253" i="65"/>
  <c r="G252" i="65"/>
  <c r="G245" i="65"/>
  <c r="G244" i="65"/>
  <c r="G240" i="65"/>
  <c r="G236" i="65"/>
  <c r="G232" i="65"/>
  <c r="G228" i="65"/>
  <c r="G224" i="65"/>
  <c r="G220" i="65"/>
  <c r="G216" i="65"/>
  <c r="G212" i="65"/>
  <c r="G208" i="65"/>
  <c r="G204" i="65"/>
  <c r="G200" i="65"/>
  <c r="G196" i="65"/>
  <c r="G192" i="65"/>
  <c r="G188" i="65"/>
  <c r="G184" i="65"/>
  <c r="G180" i="65"/>
  <c r="G176" i="65"/>
  <c r="G172" i="65"/>
  <c r="G168" i="65"/>
  <c r="G164" i="65"/>
  <c r="G160" i="65"/>
  <c r="G156" i="65"/>
  <c r="G152" i="65"/>
  <c r="G148" i="65"/>
  <c r="G144" i="65"/>
  <c r="G140" i="65"/>
  <c r="G457" i="65"/>
  <c r="G417" i="65"/>
  <c r="G361" i="65"/>
  <c r="G360" i="65"/>
  <c r="G345" i="65"/>
  <c r="G344" i="65"/>
  <c r="G321" i="65"/>
  <c r="G320" i="65"/>
  <c r="G295" i="65"/>
  <c r="G271" i="65"/>
  <c r="G243" i="65"/>
  <c r="G239" i="65"/>
  <c r="G235" i="65"/>
  <c r="G231" i="65"/>
  <c r="G227" i="65"/>
  <c r="G203" i="65"/>
  <c r="G202" i="65"/>
  <c r="G199" i="65"/>
  <c r="G198" i="65"/>
  <c r="G183" i="65"/>
  <c r="G182" i="65"/>
  <c r="G173" i="65"/>
  <c r="G165" i="65"/>
  <c r="G157" i="65"/>
  <c r="G149" i="65"/>
  <c r="G141" i="65"/>
  <c r="G135" i="65"/>
  <c r="G131" i="65"/>
  <c r="G127" i="65"/>
  <c r="G123" i="65"/>
  <c r="G119" i="65"/>
  <c r="G115" i="65"/>
  <c r="G111" i="65"/>
  <c r="G107" i="65"/>
  <c r="G103" i="65"/>
  <c r="G99" i="65"/>
  <c r="G95" i="65"/>
  <c r="G91" i="65"/>
  <c r="G87" i="65"/>
  <c r="G83" i="65"/>
  <c r="G79" i="65"/>
  <c r="G75" i="65"/>
  <c r="G71" i="65"/>
  <c r="G67" i="65"/>
  <c r="G63" i="65"/>
  <c r="G59" i="65"/>
  <c r="G55" i="65"/>
  <c r="G51" i="65"/>
  <c r="G47" i="65"/>
  <c r="G43" i="65"/>
  <c r="G39" i="65"/>
  <c r="G35" i="65"/>
  <c r="G31" i="65"/>
  <c r="G27" i="65"/>
  <c r="G23" i="65"/>
  <c r="G19" i="65"/>
  <c r="G15" i="65"/>
  <c r="G11" i="65"/>
  <c r="G549" i="65"/>
  <c r="G389" i="65"/>
  <c r="G388" i="65"/>
  <c r="G377" i="65"/>
  <c r="G376" i="65"/>
  <c r="G303" i="65"/>
  <c r="G279" i="65"/>
  <c r="G195" i="65"/>
  <c r="G194" i="65"/>
  <c r="G181" i="65"/>
  <c r="G179" i="65"/>
  <c r="G178" i="65"/>
  <c r="G171" i="65"/>
  <c r="G170" i="65"/>
  <c r="G163" i="65"/>
  <c r="G162" i="65"/>
  <c r="G155" i="65"/>
  <c r="G154" i="65"/>
  <c r="G147" i="65"/>
  <c r="G146" i="65"/>
  <c r="G139" i="65"/>
  <c r="G138" i="65"/>
  <c r="G134" i="65"/>
  <c r="G130" i="65"/>
  <c r="G126" i="65"/>
  <c r="G122" i="65"/>
  <c r="G118" i="65"/>
  <c r="G114" i="65"/>
  <c r="G110" i="65"/>
  <c r="G106" i="65"/>
  <c r="G102" i="65"/>
  <c r="G98" i="65"/>
  <c r="G94" i="65"/>
  <c r="G90" i="65"/>
  <c r="G86" i="65"/>
  <c r="G82" i="65"/>
  <c r="G78" i="65"/>
  <c r="G74" i="65"/>
  <c r="G70" i="65"/>
  <c r="G66" i="65"/>
  <c r="G62" i="65"/>
  <c r="G58" i="65"/>
  <c r="G54" i="65"/>
  <c r="G50" i="65"/>
  <c r="G46" i="65"/>
  <c r="G42" i="65"/>
  <c r="G38" i="65"/>
  <c r="G34" i="65"/>
  <c r="G30" i="65"/>
  <c r="G26" i="65"/>
  <c r="G22" i="65"/>
  <c r="G18" i="65"/>
  <c r="G14" i="65"/>
  <c r="G10" i="65"/>
  <c r="G471" i="65"/>
  <c r="G470" i="65"/>
  <c r="G369" i="65"/>
  <c r="G368" i="65"/>
  <c r="G353" i="65"/>
  <c r="G352" i="65"/>
  <c r="G337" i="65"/>
  <c r="G336" i="65"/>
  <c r="G329" i="65"/>
  <c r="G328" i="65"/>
  <c r="G313" i="65"/>
  <c r="G312" i="65"/>
  <c r="G287" i="65"/>
  <c r="G251" i="65"/>
  <c r="G191" i="65"/>
  <c r="G190" i="65"/>
  <c r="G177" i="65"/>
  <c r="G169" i="65"/>
  <c r="G161" i="65"/>
  <c r="G153" i="65"/>
  <c r="G145" i="65"/>
  <c r="G137" i="65"/>
  <c r="G133" i="65"/>
  <c r="G129" i="65"/>
  <c r="G125" i="65"/>
  <c r="G121" i="65"/>
  <c r="G117" i="65"/>
  <c r="G113" i="65"/>
  <c r="G109" i="65"/>
  <c r="G105" i="65"/>
  <c r="G101" i="65"/>
  <c r="G97" i="65"/>
  <c r="G93" i="65"/>
  <c r="G89" i="65"/>
  <c r="G85" i="65"/>
  <c r="G81" i="65"/>
  <c r="G77" i="65"/>
  <c r="G73" i="65"/>
  <c r="G69" i="65"/>
  <c r="G65" i="65"/>
  <c r="G61" i="65"/>
  <c r="G57" i="65"/>
  <c r="G53" i="65"/>
  <c r="G49" i="65"/>
  <c r="G45" i="65"/>
  <c r="G41" i="65"/>
  <c r="G37" i="65"/>
  <c r="G33" i="65"/>
  <c r="G29" i="65"/>
  <c r="G25" i="65"/>
  <c r="G21" i="65"/>
  <c r="G17" i="65"/>
  <c r="G13" i="65"/>
  <c r="G9" i="65"/>
  <c r="G151" i="65"/>
  <c r="G150" i="65"/>
  <c r="G124" i="65"/>
  <c r="G108" i="65"/>
  <c r="G92" i="65"/>
  <c r="G88" i="65"/>
  <c r="G84" i="65"/>
  <c r="G80" i="65"/>
  <c r="G76" i="65"/>
  <c r="G60" i="65"/>
  <c r="G48" i="65"/>
  <c r="G32" i="65"/>
  <c r="G16" i="65"/>
  <c r="G167" i="65"/>
  <c r="G166" i="65"/>
  <c r="G143" i="65"/>
  <c r="G142" i="65"/>
  <c r="G136" i="65"/>
  <c r="G132" i="65"/>
  <c r="G128" i="65"/>
  <c r="G112" i="65"/>
  <c r="G96" i="65"/>
  <c r="G64" i="65"/>
  <c r="G36" i="65"/>
  <c r="G24" i="65"/>
  <c r="G20" i="65"/>
  <c r="G175" i="65"/>
  <c r="G174" i="65"/>
  <c r="G120" i="65"/>
  <c r="G116" i="65"/>
  <c r="G104" i="65"/>
  <c r="G72" i="65"/>
  <c r="G56" i="65"/>
  <c r="G44" i="65"/>
  <c r="G12" i="65"/>
  <c r="M116" i="65"/>
  <c r="U94" i="65"/>
  <c r="G158" i="65"/>
  <c r="G159" i="65"/>
  <c r="G186" i="65"/>
  <c r="G187" i="65"/>
  <c r="N6" i="2"/>
  <c r="G10" i="2"/>
  <c r="J13" i="2"/>
  <c r="G15" i="2"/>
  <c r="G17" i="2"/>
  <c r="G21" i="2"/>
  <c r="G25" i="2"/>
  <c r="O10" i="5"/>
  <c r="G47" i="6"/>
  <c r="G45" i="6"/>
  <c r="G42" i="6"/>
  <c r="G39" i="6"/>
  <c r="G37" i="6"/>
  <c r="G33" i="6"/>
  <c r="G31" i="6"/>
  <c r="G29" i="6"/>
  <c r="G27" i="6"/>
  <c r="G25" i="6"/>
  <c r="G23" i="6"/>
  <c r="G21" i="6"/>
  <c r="G19" i="6"/>
  <c r="G17" i="6"/>
  <c r="R6" i="6"/>
  <c r="G59" i="6"/>
  <c r="G57" i="6"/>
  <c r="G55" i="6"/>
  <c r="G53" i="6"/>
  <c r="G51" i="6"/>
  <c r="G49" i="6"/>
  <c r="G44" i="6"/>
  <c r="G35" i="6"/>
  <c r="G15" i="6"/>
  <c r="G12" i="6"/>
  <c r="G10" i="6"/>
  <c r="G60" i="6"/>
  <c r="G58" i="6"/>
  <c r="G56" i="6"/>
  <c r="G54" i="6"/>
  <c r="G52" i="6"/>
  <c r="G50" i="6"/>
  <c r="G48" i="6"/>
  <c r="G14" i="6"/>
  <c r="G13" i="6"/>
  <c r="G11" i="6"/>
  <c r="G9" i="6"/>
  <c r="O44" i="6"/>
  <c r="O47" i="6" s="1"/>
  <c r="G16" i="6"/>
  <c r="G24" i="6"/>
  <c r="G32" i="6"/>
  <c r="G34" i="6"/>
  <c r="G38" i="6"/>
  <c r="G40" i="6"/>
  <c r="G46" i="6"/>
  <c r="Q13" i="7"/>
  <c r="G243" i="9"/>
  <c r="G242" i="9"/>
  <c r="G241" i="9"/>
  <c r="G240" i="9"/>
  <c r="G239" i="9"/>
  <c r="G238" i="9"/>
  <c r="G237" i="9"/>
  <c r="G236" i="9"/>
  <c r="G235" i="9"/>
  <c r="G234" i="9"/>
  <c r="G233" i="9"/>
  <c r="G232" i="9"/>
  <c r="G231" i="9"/>
  <c r="G230" i="9"/>
  <c r="G229" i="9"/>
  <c r="G228" i="9"/>
  <c r="G227" i="9"/>
  <c r="G226" i="9"/>
  <c r="G225" i="9"/>
  <c r="G224" i="9"/>
  <c r="G223" i="9"/>
  <c r="G179" i="9"/>
  <c r="G178" i="9"/>
  <c r="G177" i="9"/>
  <c r="G176" i="9"/>
  <c r="G175" i="9"/>
  <c r="G174" i="9"/>
  <c r="G173" i="9"/>
  <c r="G172" i="9"/>
  <c r="G171" i="9"/>
  <c r="G170" i="9"/>
  <c r="G169" i="9"/>
  <c r="G168" i="9"/>
  <c r="G167" i="9"/>
  <c r="G166" i="9"/>
  <c r="G165" i="9"/>
  <c r="G164" i="9"/>
  <c r="G163" i="9"/>
  <c r="G162" i="9"/>
  <c r="G161" i="9"/>
  <c r="G160" i="9"/>
  <c r="G159" i="9"/>
  <c r="G130" i="9"/>
  <c r="G126" i="9"/>
  <c r="G122" i="9"/>
  <c r="G222" i="9"/>
  <c r="G158" i="9"/>
  <c r="G157" i="9"/>
  <c r="G156" i="9"/>
  <c r="G155" i="9"/>
  <c r="G154" i="9"/>
  <c r="G153" i="9"/>
  <c r="G152" i="9"/>
  <c r="G151" i="9"/>
  <c r="G150" i="9"/>
  <c r="G149" i="9"/>
  <c r="G148" i="9"/>
  <c r="G147" i="9"/>
  <c r="G146" i="9"/>
  <c r="G145" i="9"/>
  <c r="G144" i="9"/>
  <c r="G143" i="9"/>
  <c r="G142" i="9"/>
  <c r="G141" i="9"/>
  <c r="G140" i="9"/>
  <c r="G139" i="9"/>
  <c r="G138" i="9"/>
  <c r="G137" i="9"/>
  <c r="G131" i="9"/>
  <c r="G127" i="9"/>
  <c r="G123" i="9"/>
  <c r="G119" i="9"/>
  <c r="G221" i="9"/>
  <c r="G220" i="9"/>
  <c r="G219" i="9"/>
  <c r="G218" i="9"/>
  <c r="G217" i="9"/>
  <c r="G216" i="9"/>
  <c r="G215" i="9"/>
  <c r="G214" i="9"/>
  <c r="G213" i="9"/>
  <c r="G212" i="9"/>
  <c r="G211" i="9"/>
  <c r="G210" i="9"/>
  <c r="G209" i="9"/>
  <c r="G208" i="9"/>
  <c r="G207" i="9"/>
  <c r="G206" i="9"/>
  <c r="G205" i="9"/>
  <c r="G204" i="9"/>
  <c r="G203" i="9"/>
  <c r="G202" i="9"/>
  <c r="G201" i="9"/>
  <c r="G197" i="9"/>
  <c r="G136" i="9"/>
  <c r="G135" i="9"/>
  <c r="G134" i="9"/>
  <c r="G133" i="9"/>
  <c r="G132" i="9"/>
  <c r="G128" i="9"/>
  <c r="G124" i="9"/>
  <c r="G120" i="9"/>
  <c r="G116" i="9"/>
  <c r="G92" i="9"/>
  <c r="G91" i="9"/>
  <c r="G90" i="9"/>
  <c r="G89" i="9"/>
  <c r="G88" i="9"/>
  <c r="G87" i="9"/>
  <c r="G86" i="9"/>
  <c r="G85" i="9"/>
  <c r="G84" i="9"/>
  <c r="G83" i="9"/>
  <c r="G82" i="9"/>
  <c r="G81" i="9"/>
  <c r="G80" i="9"/>
  <c r="G79" i="9"/>
  <c r="G78" i="9"/>
  <c r="G77" i="9"/>
  <c r="G76" i="9"/>
  <c r="G75" i="9"/>
  <c r="G74" i="9"/>
  <c r="G73" i="9"/>
  <c r="G72" i="9"/>
  <c r="G244" i="9"/>
  <c r="G129" i="9"/>
  <c r="G117" i="9"/>
  <c r="G110" i="9"/>
  <c r="G106" i="9"/>
  <c r="G102" i="9"/>
  <c r="G98" i="9"/>
  <c r="G94" i="9"/>
  <c r="G71" i="9"/>
  <c r="G70" i="9"/>
  <c r="G69" i="9"/>
  <c r="G68" i="9"/>
  <c r="G67" i="9"/>
  <c r="G66" i="9"/>
  <c r="G65" i="9"/>
  <c r="G64" i="9"/>
  <c r="G63" i="9"/>
  <c r="G62" i="9"/>
  <c r="G61" i="9"/>
  <c r="G60" i="9"/>
  <c r="G59" i="9"/>
  <c r="G58" i="9"/>
  <c r="G57" i="9"/>
  <c r="G56" i="9"/>
  <c r="G55" i="9"/>
  <c r="G54" i="9"/>
  <c r="G53" i="9"/>
  <c r="G52" i="9"/>
  <c r="G51" i="9"/>
  <c r="G50" i="9"/>
  <c r="G47" i="9"/>
  <c r="G43" i="9"/>
  <c r="G39" i="9"/>
  <c r="G35" i="9"/>
  <c r="G31" i="9"/>
  <c r="G245" i="9"/>
  <c r="G181" i="9"/>
  <c r="G180" i="9"/>
  <c r="G125" i="9"/>
  <c r="G118" i="9"/>
  <c r="G115" i="9"/>
  <c r="G114" i="9"/>
  <c r="G111" i="9"/>
  <c r="G107" i="9"/>
  <c r="G103" i="9"/>
  <c r="G99" i="9"/>
  <c r="G95" i="9"/>
  <c r="G49" i="9"/>
  <c r="G48" i="9"/>
  <c r="G44" i="9"/>
  <c r="G40" i="9"/>
  <c r="G36" i="9"/>
  <c r="G32" i="9"/>
  <c r="G248" i="9"/>
  <c r="G247" i="9"/>
  <c r="G109" i="9"/>
  <c r="G105" i="9"/>
  <c r="G101" i="9"/>
  <c r="G97" i="9"/>
  <c r="G93" i="9"/>
  <c r="G46" i="9"/>
  <c r="G42" i="9"/>
  <c r="G38" i="9"/>
  <c r="G34" i="9"/>
  <c r="G30" i="9"/>
  <c r="G9" i="9"/>
  <c r="G10" i="9"/>
  <c r="G11" i="9"/>
  <c r="G12" i="9"/>
  <c r="G13" i="9"/>
  <c r="G14" i="9"/>
  <c r="G15" i="9"/>
  <c r="G16" i="9"/>
  <c r="G17" i="9"/>
  <c r="G18" i="9"/>
  <c r="G19" i="9"/>
  <c r="G20" i="9"/>
  <c r="G21" i="9"/>
  <c r="G22" i="9"/>
  <c r="G23" i="9"/>
  <c r="G24" i="9"/>
  <c r="G25" i="9"/>
  <c r="G26" i="9"/>
  <c r="G27" i="9"/>
  <c r="G33" i="9"/>
  <c r="L114" i="9"/>
  <c r="U92" i="9"/>
  <c r="G96" i="9"/>
  <c r="G112" i="9"/>
  <c r="G113" i="9"/>
  <c r="G52" i="65"/>
  <c r="U55" i="65"/>
  <c r="S72" i="65"/>
  <c r="S73" i="65" s="1"/>
  <c r="J43" i="6"/>
  <c r="J44" i="6" s="1"/>
  <c r="M60" i="6"/>
  <c r="Q60" i="6" s="1"/>
  <c r="S60" i="6" s="1"/>
  <c r="S138" i="65"/>
  <c r="J51" i="1"/>
  <c r="L51" i="1" s="1"/>
  <c r="G11" i="2"/>
  <c r="G18" i="2"/>
  <c r="G22" i="2"/>
  <c r="G44" i="66"/>
  <c r="G43" i="66"/>
  <c r="G42" i="66"/>
  <c r="G41" i="66"/>
  <c r="G40" i="66"/>
  <c r="G39" i="66"/>
  <c r="G38" i="66"/>
  <c r="G37" i="66"/>
  <c r="G36" i="66"/>
  <c r="G35" i="66"/>
  <c r="G34" i="66"/>
  <c r="G33" i="66"/>
  <c r="G14" i="66"/>
  <c r="G15" i="66"/>
  <c r="G19" i="66"/>
  <c r="G21" i="66"/>
  <c r="G22" i="66"/>
  <c r="G23" i="66"/>
  <c r="G24" i="66"/>
  <c r="G25" i="66"/>
  <c r="G26" i="66"/>
  <c r="G27" i="66"/>
  <c r="G28" i="66"/>
  <c r="G29" i="66"/>
  <c r="G30" i="66"/>
  <c r="G31" i="66"/>
  <c r="G32" i="66"/>
  <c r="K44" i="6"/>
  <c r="K47" i="6" s="1"/>
  <c r="G22" i="6"/>
  <c r="G30" i="6"/>
  <c r="G36" i="6"/>
  <c r="S40" i="6"/>
  <c r="G37" i="9"/>
  <c r="G100" i="9"/>
  <c r="G199" i="9"/>
  <c r="G200" i="9"/>
  <c r="G246" i="9"/>
  <c r="J18" i="7"/>
  <c r="U49" i="9"/>
  <c r="U158" i="9"/>
  <c r="O222" i="9"/>
  <c r="S222" i="9"/>
  <c r="L117" i="65"/>
  <c r="O73" i="65"/>
  <c r="O117" i="65" s="1"/>
  <c r="O202" i="65" s="1"/>
  <c r="G12" i="4"/>
  <c r="G10" i="5"/>
  <c r="G15" i="5"/>
  <c r="G21" i="5"/>
  <c r="G22" i="5"/>
  <c r="G16" i="7"/>
  <c r="U28" i="9"/>
  <c r="L71" i="9"/>
  <c r="P71" i="9"/>
  <c r="T71" i="9"/>
  <c r="T115" i="9" s="1"/>
  <c r="U136" i="9"/>
  <c r="U200" i="9"/>
  <c r="M117" i="65"/>
  <c r="M202" i="65" s="1"/>
  <c r="Q117" i="65"/>
  <c r="Q202" i="65" s="1"/>
  <c r="L73" i="65"/>
  <c r="U51" i="65"/>
  <c r="T116" i="65"/>
  <c r="T117" i="65" s="1"/>
  <c r="T202" i="65" s="1"/>
  <c r="S115" i="65"/>
  <c r="S116" i="65" s="1"/>
  <c r="U116" i="65" s="1"/>
  <c r="U95" i="65"/>
  <c r="U159" i="65"/>
  <c r="S180" i="65"/>
  <c r="U180" i="65" s="1"/>
  <c r="S265" i="65"/>
  <c r="S266" i="65" s="1"/>
  <c r="S287" i="65"/>
  <c r="U287" i="65" s="1"/>
  <c r="S352" i="65"/>
  <c r="U352" i="65" s="1"/>
  <c r="U28" i="65"/>
  <c r="S331" i="65"/>
  <c r="U311" i="65"/>
  <c r="U438" i="65"/>
  <c r="S458" i="65"/>
  <c r="U29" i="65"/>
  <c r="U138" i="65"/>
  <c r="S201" i="65"/>
  <c r="U201" i="65" s="1"/>
  <c r="U331" i="65"/>
  <c r="L309" i="65"/>
  <c r="L310" i="65" s="1"/>
  <c r="P309" i="65"/>
  <c r="P310" i="65" s="1"/>
  <c r="P395" i="65" s="1"/>
  <c r="T309" i="65"/>
  <c r="T310" i="65" s="1"/>
  <c r="T395" i="65" s="1"/>
  <c r="T503" i="65"/>
  <c r="T588" i="65" s="1"/>
  <c r="U437" i="65"/>
  <c r="U223" i="65"/>
  <c r="U244" i="65"/>
  <c r="S416" i="65"/>
  <c r="U396" i="65"/>
  <c r="U546" i="65"/>
  <c r="S566" i="65"/>
  <c r="U566" i="65" s="1"/>
  <c r="U587" i="65"/>
  <c r="U246" i="65"/>
  <c r="S308" i="65"/>
  <c r="U308" i="65" s="1"/>
  <c r="S394" i="65"/>
  <c r="U394" i="65" s="1"/>
  <c r="L37" i="15"/>
  <c r="K40" i="15"/>
  <c r="L40" i="15" s="1"/>
  <c r="L503" i="65"/>
  <c r="P503" i="65"/>
  <c r="P588" i="65" s="1"/>
  <c r="U416" i="65"/>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10" i="14"/>
  <c r="G14" i="14"/>
  <c r="G18" i="14"/>
  <c r="G22" i="14"/>
  <c r="G26" i="14"/>
  <c r="G30" i="14"/>
  <c r="G34" i="14"/>
  <c r="G38" i="14"/>
  <c r="G42" i="14"/>
  <c r="G46" i="14"/>
  <c r="G10" i="15"/>
  <c r="G14" i="15"/>
  <c r="G18" i="15"/>
  <c r="G22" i="15"/>
  <c r="G26" i="15"/>
  <c r="G13" i="63"/>
  <c r="G16" i="63"/>
  <c r="G19" i="63"/>
  <c r="G29" i="63"/>
  <c r="G32" i="63"/>
  <c r="G35" i="63"/>
  <c r="S437" i="65"/>
  <c r="S459" i="65" s="1"/>
  <c r="U459" i="65" s="1"/>
  <c r="U458" i="65"/>
  <c r="M502" i="65"/>
  <c r="Q502" i="65"/>
  <c r="Q503" i="65" s="1"/>
  <c r="Q588" i="65" s="1"/>
  <c r="S501" i="65"/>
  <c r="U501" i="65" s="1"/>
  <c r="S545" i="65"/>
  <c r="U545" i="65" s="1"/>
  <c r="G9" i="14"/>
  <c r="G13" i="14"/>
  <c r="G17" i="14"/>
  <c r="G21" i="14"/>
  <c r="G25" i="14"/>
  <c r="G29" i="14"/>
  <c r="G33" i="14"/>
  <c r="G37" i="14"/>
  <c r="G41" i="14"/>
  <c r="G36" i="15"/>
  <c r="G9" i="63"/>
  <c r="G12" i="63"/>
  <c r="G15" i="63"/>
  <c r="G25" i="63"/>
  <c r="G28" i="63"/>
  <c r="G31" i="63"/>
  <c r="S480" i="65"/>
  <c r="S502" i="65" s="1"/>
  <c r="S524" i="65"/>
  <c r="U524" i="65" s="1"/>
  <c r="G58" i="14"/>
  <c r="G57" i="14"/>
  <c r="G56" i="14"/>
  <c r="G55" i="14"/>
  <c r="G54" i="14"/>
  <c r="G53" i="14"/>
  <c r="G52" i="14"/>
  <c r="G51" i="14"/>
  <c r="G50" i="14"/>
  <c r="G49" i="14"/>
  <c r="G48" i="14"/>
  <c r="G12" i="14"/>
  <c r="G16" i="14"/>
  <c r="G20" i="14"/>
  <c r="G24" i="14"/>
  <c r="G28" i="14"/>
  <c r="G32" i="14"/>
  <c r="G36" i="14"/>
  <c r="G40" i="14"/>
  <c r="G44" i="14"/>
  <c r="G35" i="15"/>
  <c r="G27" i="15"/>
  <c r="G25" i="15"/>
  <c r="G23" i="15"/>
  <c r="G21" i="15"/>
  <c r="G19" i="15"/>
  <c r="G17" i="15"/>
  <c r="G15" i="15"/>
  <c r="G13" i="15"/>
  <c r="G11" i="15"/>
  <c r="G9" i="15"/>
  <c r="P6" i="15"/>
  <c r="G45" i="15"/>
  <c r="G12" i="15"/>
  <c r="G16" i="15"/>
  <c r="G20" i="15"/>
  <c r="G24" i="15"/>
  <c r="G28" i="15"/>
  <c r="G44" i="15"/>
  <c r="G38" i="63"/>
  <c r="G34" i="63"/>
  <c r="G30" i="63"/>
  <c r="G26" i="63"/>
  <c r="G22" i="63"/>
  <c r="G18" i="63"/>
  <c r="G14" i="63"/>
  <c r="G10" i="63"/>
  <c r="G11" i="63"/>
  <c r="G21" i="63"/>
  <c r="G24" i="63"/>
  <c r="G27" i="63"/>
  <c r="G37" i="63"/>
  <c r="G40" i="63"/>
  <c r="S28" i="15"/>
  <c r="G9" i="16"/>
  <c r="K17" i="4" l="1"/>
  <c r="N589" i="65"/>
  <c r="U72" i="65"/>
  <c r="U115" i="65"/>
  <c r="P589" i="65"/>
  <c r="O589" i="65"/>
  <c r="U502" i="65"/>
  <c r="T589" i="65"/>
  <c r="S117" i="65"/>
  <c r="S202" i="65" s="1"/>
  <c r="R589" i="65"/>
  <c r="J19" i="66"/>
  <c r="L19" i="66" s="1"/>
  <c r="J20" i="66"/>
  <c r="L20" i="66" s="1"/>
  <c r="S115" i="9"/>
  <c r="S248" i="9" s="1"/>
  <c r="Q115" i="9"/>
  <c r="P115" i="9"/>
  <c r="P248" i="9" s="1"/>
  <c r="R248" i="9"/>
  <c r="U114" i="9"/>
  <c r="T248" i="9"/>
  <c r="M115" i="9"/>
  <c r="M248" i="9" s="1"/>
  <c r="U71" i="9"/>
  <c r="N115" i="9"/>
  <c r="N248" i="9" s="1"/>
  <c r="Q248" i="9"/>
  <c r="O248" i="9"/>
  <c r="M20" i="5"/>
  <c r="U266" i="65"/>
  <c r="Q589" i="65"/>
  <c r="U222" i="9"/>
  <c r="M13" i="2"/>
  <c r="J12" i="1" s="1"/>
  <c r="J14" i="2"/>
  <c r="L115" i="9"/>
  <c r="U480" i="65"/>
  <c r="U117" i="65"/>
  <c r="L202" i="65"/>
  <c r="J47" i="6"/>
  <c r="J15" i="4"/>
  <c r="L588" i="65"/>
  <c r="U503" i="65"/>
  <c r="L395" i="65"/>
  <c r="M503" i="65"/>
  <c r="M588" i="65" s="1"/>
  <c r="M589" i="65" s="1"/>
  <c r="S503" i="65"/>
  <c r="S588" i="65" s="1"/>
  <c r="U309" i="65"/>
  <c r="U265" i="65"/>
  <c r="S309" i="65"/>
  <c r="S310" i="65" s="1"/>
  <c r="U73" i="65"/>
  <c r="M18" i="7"/>
  <c r="O18" i="7" s="1"/>
  <c r="Q18" i="7" s="1"/>
  <c r="M43" i="6"/>
  <c r="O13" i="2" l="1"/>
  <c r="L12" i="1"/>
  <c r="J14" i="1"/>
  <c r="O12" i="4"/>
  <c r="J10" i="1"/>
  <c r="L10" i="1" s="1"/>
  <c r="S395" i="65"/>
  <c r="S589" i="65" s="1"/>
  <c r="U310" i="65"/>
  <c r="Q43" i="6"/>
  <c r="M44" i="6"/>
  <c r="J17" i="1" s="1"/>
  <c r="L17" i="1" s="1"/>
  <c r="U588" i="65"/>
  <c r="M14" i="2"/>
  <c r="O14" i="2" s="1"/>
  <c r="M47" i="6"/>
  <c r="Q47" i="6" s="1"/>
  <c r="S47" i="6" s="1"/>
  <c r="J17" i="4"/>
  <c r="L589" i="65"/>
  <c r="U202" i="65"/>
  <c r="U115" i="9"/>
  <c r="L248" i="9"/>
  <c r="O15" i="4" l="1"/>
  <c r="L14" i="1"/>
  <c r="U589" i="65"/>
  <c r="U395" i="65"/>
  <c r="O17" i="4"/>
  <c r="S43" i="6"/>
  <c r="Q44" i="6"/>
  <c r="S44" i="6" s="1"/>
  <c r="J16" i="1" l="1"/>
  <c r="J19" i="1" s="1"/>
  <c r="L16" i="1" l="1"/>
  <c r="L19" i="1"/>
  <c r="J20" i="1"/>
  <c r="J27" i="1" l="1"/>
  <c r="L20" i="1"/>
  <c r="J29" i="1" l="1"/>
  <c r="L27" i="1"/>
  <c r="L29" i="1" l="1"/>
  <c r="J32" i="1"/>
  <c r="L32" i="1" l="1"/>
  <c r="J52" i="1"/>
  <c r="J53" i="1" l="1"/>
  <c r="L53" i="1" s="1"/>
  <c r="L52" i="1"/>
</calcChain>
</file>

<file path=xl/sharedStrings.xml><?xml version="1.0" encoding="utf-8"?>
<sst xmlns="http://schemas.openxmlformats.org/spreadsheetml/2006/main" count="1611" uniqueCount="862">
  <si>
    <t>STATEMENT OF INCOME</t>
  </si>
  <si>
    <t xml:space="preserve">OPERATING INCOME </t>
  </si>
  <si>
    <t>1.2</t>
  </si>
  <si>
    <t>1.3</t>
  </si>
  <si>
    <t>2</t>
  </si>
  <si>
    <t>3</t>
  </si>
  <si>
    <t xml:space="preserve">EXPENSES </t>
  </si>
  <si>
    <t>Title insurance premiums earned (Part 1B, Line 3, Col.1)</t>
  </si>
  <si>
    <t>Escrow and settlement services (Part 1A, Line 2, Col. 4)</t>
  </si>
  <si>
    <t>Other title fees and service charges (Part 1A, Total of Line 3, 4, 5 and 6, Col. 4)</t>
  </si>
  <si>
    <t>Other operating income (Part 4, Line 2, Col. 5)</t>
  </si>
  <si>
    <t>Total Operating Income (Lines 1 through 2)</t>
  </si>
  <si>
    <t>Losses and loss adjustment expenses incurred (Part 2A, Line 10, Col. 4)</t>
  </si>
  <si>
    <t>Operating expenses incurred (Part 3, Line 24, Cols. 4)</t>
  </si>
  <si>
    <t>Other operating expenses (Part 4, Line 6, Col. 5)</t>
  </si>
  <si>
    <t>Total Operating Expenses</t>
  </si>
  <si>
    <t>Net operating gain or (loss) (Lines 3 minus 7)</t>
  </si>
  <si>
    <t>4</t>
  </si>
  <si>
    <t>5</t>
  </si>
  <si>
    <t>6</t>
  </si>
  <si>
    <t>7</t>
  </si>
  <si>
    <t>8</t>
  </si>
  <si>
    <t>INVESTMENT INCOME</t>
  </si>
  <si>
    <t>Net investment income earned (Exhibit of Net Investment Income, Line 17)</t>
  </si>
  <si>
    <t>Net realized capital gains (losses) less capital gains tax of $</t>
  </si>
  <si>
    <t>Net investment gain (loss) (Lines 9 + 10)</t>
  </si>
  <si>
    <t>9</t>
  </si>
  <si>
    <t>10</t>
  </si>
  <si>
    <t>11</t>
  </si>
  <si>
    <t>OTHER INCOME</t>
  </si>
  <si>
    <t>Aggregate write-ins for miscellaneous income or (loss) or other deductions</t>
  </si>
  <si>
    <t>Net income, after capital gains tax and before all other federal income taxes (Lines 8 + 11 + 12)</t>
  </si>
  <si>
    <t>Federal and foreign income taxes incurred</t>
  </si>
  <si>
    <t>Net income (Lines 13 minus 14)</t>
  </si>
  <si>
    <t>12</t>
  </si>
  <si>
    <t>13</t>
  </si>
  <si>
    <t>14</t>
  </si>
  <si>
    <t>15</t>
  </si>
  <si>
    <t>CAPITAL AND SURPLUS ACCOUNT</t>
  </si>
  <si>
    <t>Surplus as regards policyholders, December 31 prior year (Page 3, Line 32, Column 2)</t>
  </si>
  <si>
    <t>Net income (from Line 15)</t>
  </si>
  <si>
    <t>Change in net unrealized foreign exchange capital gain (loss)</t>
  </si>
  <si>
    <t>Change in net deferred income taxes</t>
  </si>
  <si>
    <t>Change in nonadmitted assets (Exhibit of Nonadmitted Assets, Line 28, Col. 3)</t>
  </si>
  <si>
    <t>Change in provision for unauthorized and certified reinsurance (Page 3, Line 15, Cols. 2 minus 1)</t>
  </si>
  <si>
    <t>Change in supplemental reserves (Page 3, Line 4, Cols. 2 minus 1)</t>
  </si>
  <si>
    <t>Change in surplus notes</t>
  </si>
  <si>
    <t>Cumulative effect of changes in accounting principles</t>
  </si>
  <si>
    <t>Paid in</t>
  </si>
  <si>
    <t xml:space="preserve">Transferred from surplus (Stock Dividend) </t>
  </si>
  <si>
    <t xml:space="preserve">Transferred to surplus </t>
  </si>
  <si>
    <t xml:space="preserve">Paid in </t>
  </si>
  <si>
    <t xml:space="preserve">Transferred to capital (Stock Dividend) </t>
  </si>
  <si>
    <t xml:space="preserve">Transferred from capital </t>
  </si>
  <si>
    <t>Dividends to stockholders</t>
  </si>
  <si>
    <t>Change in treasury stock (Page 3, Lines (31.1) and (31.2), Cols. 2 minus 1)</t>
  </si>
  <si>
    <t>Aggregate write-ins for gains and losses in surplus</t>
  </si>
  <si>
    <t>Change in surplus as regards policyholders for the year (Lines 17 through 30)</t>
  </si>
  <si>
    <t>Surplus as regards policyholders, December 31 current year (Lines 16 plus 31) (Page 3, Line 32)</t>
  </si>
  <si>
    <t>16</t>
  </si>
  <si>
    <t>17</t>
  </si>
  <si>
    <t>18</t>
  </si>
  <si>
    <t>Change in net unrealized capital gains or (losses) less capital gains tax of $</t>
  </si>
  <si>
    <t>19</t>
  </si>
  <si>
    <t>20</t>
  </si>
  <si>
    <t>21</t>
  </si>
  <si>
    <t>22</t>
  </si>
  <si>
    <t>23</t>
  </si>
  <si>
    <t>24</t>
  </si>
  <si>
    <t>25</t>
  </si>
  <si>
    <t>26</t>
  </si>
  <si>
    <t>27</t>
  </si>
  <si>
    <t>28</t>
  </si>
  <si>
    <t>29</t>
  </si>
  <si>
    <t>30</t>
  </si>
  <si>
    <t>31</t>
  </si>
  <si>
    <t>32</t>
  </si>
  <si>
    <t>DETAILS OF WRITE-IN LINES</t>
  </si>
  <si>
    <t>1201</t>
  </si>
  <si>
    <t>1202</t>
  </si>
  <si>
    <t>1203</t>
  </si>
  <si>
    <t>Summary of remaining write-ins for Line 12 from overflow page</t>
  </si>
  <si>
    <t>1299</t>
  </si>
  <si>
    <t>3001</t>
  </si>
  <si>
    <t>3002</t>
  </si>
  <si>
    <t>3003</t>
  </si>
  <si>
    <t>Summary of remaining write-ins for Line 30 from overflow page</t>
  </si>
  <si>
    <t>3099</t>
  </si>
  <si>
    <t>3098</t>
  </si>
  <si>
    <t>PART 1A - SUMMARY OF TITLE INSURANCE PREMIUMS WRITTEN AND RELATED REVENUES</t>
  </si>
  <si>
    <t>Escrow and settlement service charges</t>
  </si>
  <si>
    <t>Title examinations</t>
  </si>
  <si>
    <t>Searches and abstracts</t>
  </si>
  <si>
    <t>Surveys</t>
  </si>
  <si>
    <t>Aggregate write-ins for service charges</t>
  </si>
  <si>
    <t>Totals</t>
  </si>
  <si>
    <t>DETAILS OF WRITE -INS</t>
  </si>
  <si>
    <t>0601</t>
  </si>
  <si>
    <t>0602</t>
  </si>
  <si>
    <t>0603</t>
  </si>
  <si>
    <t>Net title premiums earned during year</t>
  </si>
  <si>
    <t>Write-in total for book adjustments to balance prior year</t>
  </si>
  <si>
    <t>1.1</t>
  </si>
  <si>
    <t xml:space="preserve">PART 1B - PREMIUMS EARNED EXHIBIT </t>
  </si>
  <si>
    <t xml:space="preserve">Title Premiums Written </t>
  </si>
  <si>
    <t xml:space="preserve">Statutory Premium Reserve </t>
  </si>
  <si>
    <t xml:space="preserve">Direct </t>
  </si>
  <si>
    <t>Assumed</t>
  </si>
  <si>
    <t>Ceded</t>
  </si>
  <si>
    <t>Balance at December 31 prior year</t>
  </si>
  <si>
    <t xml:space="preserve">Aggregate write-ins for book adjustments to balance prior year </t>
  </si>
  <si>
    <t xml:space="preserve">Additions during the current year </t>
  </si>
  <si>
    <t>Withdrawals during the current year</t>
  </si>
  <si>
    <t xml:space="preserve">Aggregate write-ins for other adjustments not effecting earned premiums </t>
  </si>
  <si>
    <t>Balance at December 31 current year</t>
  </si>
  <si>
    <t>2.201</t>
  </si>
  <si>
    <t>2.202</t>
  </si>
  <si>
    <t>2.203</t>
  </si>
  <si>
    <t>2.298</t>
  </si>
  <si>
    <t>2.502</t>
  </si>
  <si>
    <t>2.503</t>
  </si>
  <si>
    <t>2.598</t>
  </si>
  <si>
    <t xml:space="preserve">Summary of remaining write-ins for Line 2.5. from overflow page </t>
  </si>
  <si>
    <t xml:space="preserve">Summary of remaining write-ins for Line 2.2 from overflow page </t>
  </si>
  <si>
    <t>Write-in total for other adjustments not effecting earned premiums (Lines 2.501 through 2.503 plus 2.598) (Line 2.5 above)</t>
  </si>
  <si>
    <t>Losses and allocated loss adjustment expenses paid - direct business, less salvage and subrogation</t>
  </si>
  <si>
    <t>Losses and allocated loss adjustment expenses paid - reinsurance assumed, less salvage and subrogation</t>
  </si>
  <si>
    <t>Deduct: recovered during year from reinsurance</t>
  </si>
  <si>
    <t>Net payments</t>
  </si>
  <si>
    <t>Known claims reserve - current year</t>
  </si>
  <si>
    <t>Known claims reserve - prior year</t>
  </si>
  <si>
    <t>Losses and loss adjustment expenses incurred</t>
  </si>
  <si>
    <t>Statutory premium reserve at year end</t>
  </si>
  <si>
    <t>Aggregate of other reserves required by law</t>
  </si>
  <si>
    <t xml:space="preserve">1 </t>
  </si>
  <si>
    <t>Direct (Schedule P, Part 1, Line 12, Col. 17)</t>
  </si>
  <si>
    <t>Reinsurance assumed (Schedule P, Part 1, Line 12, Col. 18)</t>
  </si>
  <si>
    <t>Deduct reinsurance recoverable from authorized, unauthorized and certified companies (Schedule P, Part 1, Line 12, Col. 19)</t>
  </si>
  <si>
    <t xml:space="preserve">Known claims reserve net of reinsurance (Line 1.1 plus Line 1.2 minus Line 2) </t>
  </si>
  <si>
    <t>Direct (Schedule P, Part 1, Line 12, Col. 20)</t>
  </si>
  <si>
    <t>Reinsurance assumed (Schedule P, Part 1, Line 12, Col. 21)</t>
  </si>
  <si>
    <t>Reinsurance ceded  (Schedule P, Part 1, Line 12, Col. 22)</t>
  </si>
  <si>
    <t>Net incurred but not reported)</t>
  </si>
  <si>
    <t>Unallocated LAE reserve (Schedule P, Part 1, Line 12, Col. 23)</t>
  </si>
  <si>
    <t>Less discount for time value of money, if allowed (Schedule P, Part 1, Line 12, Col.33)</t>
  </si>
  <si>
    <t>Total Schedule P reserves (Lines 3 +4.4+5 -6)   (Schedule P, Part 1, Line 12, Col.35)</t>
  </si>
  <si>
    <t>Supplemental reserve (a) (Lines 7-(3+8+9))</t>
  </si>
  <si>
    <t xml:space="preserve"> PART 3 - (EXPENSES)</t>
  </si>
  <si>
    <t>Amounts paid to or retained by title agents</t>
  </si>
  <si>
    <t>Advertising</t>
  </si>
  <si>
    <t>Boards, bureaus and associations</t>
  </si>
  <si>
    <t>Title plant rent and maintenance</t>
  </si>
  <si>
    <t>Claim adjustment services</t>
  </si>
  <si>
    <t>Amounts charged off, net of recoveries</t>
  </si>
  <si>
    <t>Marketing and promotional expenses</t>
  </si>
  <si>
    <t>Insurance</t>
  </si>
  <si>
    <t>Directors' fees</t>
  </si>
  <si>
    <t>Travel and travel items</t>
  </si>
  <si>
    <t>Rent and rent items</t>
  </si>
  <si>
    <t>Equipment</t>
  </si>
  <si>
    <t>Cost or depreciation of EDP equipment and software</t>
  </si>
  <si>
    <t>Printing, stationery, books and periodicals</t>
  </si>
  <si>
    <t>Postage, telephone, messengers and express</t>
  </si>
  <si>
    <t>Legal and auditing</t>
  </si>
  <si>
    <t>Real estate expenses</t>
  </si>
  <si>
    <t>Real estate taxes</t>
  </si>
  <si>
    <t>Aggregate write-ins for other expenses</t>
  </si>
  <si>
    <t>Total expenses incurred</t>
  </si>
  <si>
    <t>Less unpaid expenses - current year</t>
  </si>
  <si>
    <t>Add unpaid expenses - prior year</t>
  </si>
  <si>
    <t>Total expenses paid</t>
  </si>
  <si>
    <t xml:space="preserve">Summary of remaining write-ins for Line 23 from overflow page. </t>
  </si>
  <si>
    <t>Write-in total for other expenses</t>
  </si>
  <si>
    <t xml:space="preserve">Searches, examinations and abstracts </t>
  </si>
  <si>
    <t xml:space="preserve">Other </t>
  </si>
  <si>
    <t>State and local insurance taxes</t>
  </si>
  <si>
    <t>Insurance department licenses and fees</t>
  </si>
  <si>
    <t xml:space="preserve">Gross guaranty association assessments </t>
  </si>
  <si>
    <t xml:space="preserve">All other (excluding federal income and real estate) </t>
  </si>
  <si>
    <t>Total taxes, licenses and fees</t>
  </si>
  <si>
    <t xml:space="preserve">DETAILS OF WRITE-INS </t>
  </si>
  <si>
    <t>Aggregate write-ins for other operating income</t>
  </si>
  <si>
    <t>Total operating income</t>
  </si>
  <si>
    <t>Total operating deductions</t>
  </si>
  <si>
    <t>Net operating gain or (loss)</t>
  </si>
  <si>
    <t>Title insurance premiums earned</t>
  </si>
  <si>
    <t xml:space="preserve">Escrow and settlement services </t>
  </si>
  <si>
    <t xml:space="preserve">Other title fees and service charges </t>
  </si>
  <si>
    <t xml:space="preserve">Losses and loss adjustment expenses incurred </t>
  </si>
  <si>
    <t xml:space="preserve">Operating expenses incurred </t>
  </si>
  <si>
    <t xml:space="preserve"> PART 4- (NET OPERATING GAIN/LOSS EXHIBIT)</t>
  </si>
  <si>
    <t xml:space="preserve">Title insurance and related income </t>
  </si>
  <si>
    <t>Net title premiums written (Lines 1.1 + 1.2-1.3)</t>
  </si>
  <si>
    <t xml:space="preserve">Total (Line 1 plus Line 2) </t>
  </si>
  <si>
    <t>Losses and allocated LAE incurred (Line 5 + Line 6 - Line 7)</t>
  </si>
  <si>
    <t xml:space="preserve">Salaries </t>
  </si>
  <si>
    <t>Employee relations and welfare</t>
  </si>
  <si>
    <t>Payroll taxes</t>
  </si>
  <si>
    <t>Other personnel costs</t>
  </si>
  <si>
    <t xml:space="preserve">Total personnel costs </t>
  </si>
  <si>
    <t>CALENDAR YEAR</t>
  </si>
  <si>
    <t>PART 2A - (LOSSES PAID AND RESERVED)</t>
  </si>
  <si>
    <t>Total</t>
  </si>
  <si>
    <t>Assumed Reinsurance as of December 31, Current Year (000 Omitted)</t>
  </si>
  <si>
    <t>1</t>
  </si>
  <si>
    <t xml:space="preserve">Showing All Title Plants Owned at December 31 of Current Year and Basis of Valuation </t>
  </si>
  <si>
    <t>0000001</t>
  </si>
  <si>
    <t>0000002</t>
  </si>
  <si>
    <t>0000003</t>
  </si>
  <si>
    <t>0000004</t>
  </si>
  <si>
    <t>0000005</t>
  </si>
  <si>
    <t>0000006</t>
  </si>
  <si>
    <t>0000007</t>
  </si>
  <si>
    <t>0000008</t>
  </si>
  <si>
    <t>0000009</t>
  </si>
  <si>
    <t>0000010</t>
  </si>
  <si>
    <t>0000011</t>
  </si>
  <si>
    <t>0000012</t>
  </si>
  <si>
    <t>0000013</t>
  </si>
  <si>
    <t>0000014</t>
  </si>
  <si>
    <t>0000015</t>
  </si>
  <si>
    <t>0000016</t>
  </si>
  <si>
    <t>0000017</t>
  </si>
  <si>
    <t>0000018</t>
  </si>
  <si>
    <t>0000019</t>
  </si>
  <si>
    <t>0000020</t>
  </si>
  <si>
    <t>0000021</t>
  </si>
  <si>
    <t>0000022</t>
  </si>
  <si>
    <t>0000023</t>
  </si>
  <si>
    <t>0000024</t>
  </si>
  <si>
    <t>0000025</t>
  </si>
  <si>
    <t>0000026</t>
  </si>
  <si>
    <t>0000027</t>
  </si>
  <si>
    <t>0000028</t>
  </si>
  <si>
    <t>0000029</t>
  </si>
  <si>
    <t>0000030</t>
  </si>
  <si>
    <t>0000031</t>
  </si>
  <si>
    <t>0000032</t>
  </si>
  <si>
    <t>0000033</t>
  </si>
  <si>
    <t>0000034</t>
  </si>
  <si>
    <t>0000035</t>
  </si>
  <si>
    <t>0000036</t>
  </si>
  <si>
    <t>0000037</t>
  </si>
  <si>
    <t>0000038</t>
  </si>
  <si>
    <t>0000039</t>
  </si>
  <si>
    <t>0000040</t>
  </si>
  <si>
    <t>0000041</t>
  </si>
  <si>
    <t>0000042</t>
  </si>
  <si>
    <t>0000043</t>
  </si>
  <si>
    <t>0000044</t>
  </si>
  <si>
    <t>0000045</t>
  </si>
  <si>
    <t>0000046</t>
  </si>
  <si>
    <t>0000047</t>
  </si>
  <si>
    <t>0000048</t>
  </si>
  <si>
    <t>0000049</t>
  </si>
  <si>
    <t>0000050</t>
  </si>
  <si>
    <t>9999999</t>
  </si>
  <si>
    <t xml:space="preserve">Showing All Title Plants Acquired During the Year </t>
  </si>
  <si>
    <t xml:space="preserve">Yes </t>
  </si>
  <si>
    <t>No</t>
  </si>
  <si>
    <t xml:space="preserve">Showing All Title Plants Sold or Otherwise Disposed of  During the Year </t>
  </si>
  <si>
    <t>2.1</t>
  </si>
  <si>
    <t>2.2</t>
  </si>
  <si>
    <t>Amount</t>
  </si>
  <si>
    <t>Cost of acquisition, Part 2, Col 8.</t>
  </si>
  <si>
    <t xml:space="preserve">Totals </t>
  </si>
  <si>
    <t>5.1</t>
  </si>
  <si>
    <t>5.2</t>
  </si>
  <si>
    <t>Totals, Part 1, Col.10</t>
  </si>
  <si>
    <t>Totals, Part 3, Col. 8</t>
  </si>
  <si>
    <t>Totals, Part 1, Col. 9</t>
  </si>
  <si>
    <t>Totals, Part 3, Col.9</t>
  </si>
  <si>
    <t>Consideration received on sales, Part 3 Col. 11</t>
  </si>
  <si>
    <t>Net profit (loss) on sales, Part 3, Col. 12</t>
  </si>
  <si>
    <t xml:space="preserve">Book value, December 31, prior year </t>
  </si>
  <si>
    <t xml:space="preserve">Book value, December 31, current  year </t>
  </si>
  <si>
    <t xml:space="preserve">Showing Total Title Assets Held Directly or by Subsidiaries </t>
  </si>
  <si>
    <t xml:space="preserve">TYPE OF TITLE PLANT OWNERSHIP </t>
  </si>
  <si>
    <t xml:space="preserve">TITLE PLANT VALUE CURRENT YEAR </t>
  </si>
  <si>
    <t xml:space="preserve">TITLE PLANT VALUE PRIOR  YEAR </t>
  </si>
  <si>
    <t>Direct Investment in title plant assets</t>
  </si>
  <si>
    <t>Title plant assets held by subsidiaries (proportionate to ownership)</t>
  </si>
  <si>
    <t>Total (Line 1 plus Line 2)</t>
  </si>
  <si>
    <t xml:space="preserve">FLORIDA OPERATIONS AND INVESTMENT EXHIBIT </t>
  </si>
  <si>
    <t xml:space="preserve">FLORIDA SCHEDULE H  - PART 1 </t>
  </si>
  <si>
    <t xml:space="preserve">FLORIDA SCHEDULE H  - PART 2 </t>
  </si>
  <si>
    <t xml:space="preserve">FLORIDA SCHEDULE H  - PART 3 </t>
  </si>
  <si>
    <t xml:space="preserve">FLORIDA SCHEDULE H  - PART 4 </t>
  </si>
  <si>
    <t xml:space="preserve">FLORIDA SCHEDULE H  - VERIFICATION BETWEEN YEARS </t>
  </si>
  <si>
    <t>TOTALS</t>
  </si>
  <si>
    <t xml:space="preserve">FLORIDA SCHEDULE P  INTERROGATORIES </t>
  </si>
  <si>
    <t xml:space="preserve">RESPONSE </t>
  </si>
  <si>
    <t>Yes</t>
  </si>
  <si>
    <t>Are paid loss and allocated loss adjustment expenses reduced on account of salvage or subrogation in accordance with the instructions?</t>
  </si>
  <si>
    <t>2.3</t>
  </si>
  <si>
    <t>3.1</t>
  </si>
  <si>
    <t>Are sales of salvage at prices different from their book value recorded in accordance with the instructions?</t>
  </si>
  <si>
    <t>3.2</t>
  </si>
  <si>
    <t>3.3</t>
  </si>
  <si>
    <t>4.1</t>
  </si>
  <si>
    <t>4.2</t>
  </si>
  <si>
    <t>Are the case basis reserves reported gross of anticipated salvage and subrogation in accordance with the instructions?</t>
  </si>
  <si>
    <t>4.3</t>
  </si>
  <si>
    <t>Do any of the reserves reported in Schedule P contain a provision for reserve discount, contingency margin, or any other element not providing for an estimation of ultimate liability?</t>
  </si>
  <si>
    <t>6.1</t>
  </si>
  <si>
    <t>6.2</t>
  </si>
  <si>
    <t>7.1</t>
  </si>
  <si>
    <t>7.2</t>
  </si>
  <si>
    <t>7.3</t>
  </si>
  <si>
    <t>8.1</t>
  </si>
  <si>
    <t>8.2</t>
  </si>
  <si>
    <t>9.1</t>
  </si>
  <si>
    <t>9.2</t>
  </si>
  <si>
    <t>9.3</t>
  </si>
  <si>
    <t>10.1</t>
  </si>
  <si>
    <t>10.2</t>
  </si>
  <si>
    <t>11.1</t>
  </si>
  <si>
    <t>11.2</t>
  </si>
  <si>
    <t>12.1</t>
  </si>
  <si>
    <t>12.2</t>
  </si>
  <si>
    <t>13.1</t>
  </si>
  <si>
    <t>13.2</t>
  </si>
  <si>
    <t>Does the company IBNR reserves in Schedule P reconcile to the IBNR reserves prepared on a GAAP basis?</t>
  </si>
  <si>
    <t>Are allocated loss adjustment expenses recorded in accordance with the instructions?</t>
  </si>
  <si>
    <t>Indicate the basis of determining claims counts.</t>
  </si>
  <si>
    <t>Are policies having multiple claims shown in Schedule P as a single claim?</t>
  </si>
  <si>
    <t>Are claims closed without payment removed from the claim count?</t>
  </si>
  <si>
    <t>Have there been any portfolio reinsurance transfers or other accounting conventions that have caused a mismatch of premiums, other income, loss or ALAE?</t>
  </si>
  <si>
    <t>Have there been any excess of loss or stop loss reinsurance treaties or other accounting conventions that have caused a mismatch of premiums, other loss or ALAE?</t>
  </si>
  <si>
    <t>Have there been any major mergers or acquisitions, either with respect to an insurer or an agent, that had a material impact on operations or claims development?</t>
  </si>
  <si>
    <t>Were any estimates or allocations used to complete this data request?</t>
  </si>
  <si>
    <t>Are there any especially significant events, coverage, retention or accounting changes which have occurred which must be considered when making an analysis of the information provided?</t>
  </si>
  <si>
    <t>FLORIDA SUPPLEMENTAL SCHEDULE OF BUSINESS WRITTEN BY AGENCY</t>
  </si>
  <si>
    <t>Listing Each Agency Accounting for 1% or More of Total Premiums Written</t>
  </si>
  <si>
    <t>(Confidential Report To Be Filed by April 1)</t>
  </si>
  <si>
    <t>0100001</t>
  </si>
  <si>
    <t>0100002</t>
  </si>
  <si>
    <t>0100003</t>
  </si>
  <si>
    <t>0100004</t>
  </si>
  <si>
    <t>0100005</t>
  </si>
  <si>
    <t>0100006</t>
  </si>
  <si>
    <t>0100007</t>
  </si>
  <si>
    <t>0100008</t>
  </si>
  <si>
    <t>0100009</t>
  </si>
  <si>
    <t>0100010</t>
  </si>
  <si>
    <t>0100011</t>
  </si>
  <si>
    <t>0100012</t>
  </si>
  <si>
    <t>0100013</t>
  </si>
  <si>
    <t>0100014</t>
  </si>
  <si>
    <t>0100015</t>
  </si>
  <si>
    <t>0100016</t>
  </si>
  <si>
    <t>0100017</t>
  </si>
  <si>
    <t>0100018</t>
  </si>
  <si>
    <t>0100019</t>
  </si>
  <si>
    <t>0100020</t>
  </si>
  <si>
    <t>0100021</t>
  </si>
  <si>
    <t>0100022</t>
  </si>
  <si>
    <t>0100023</t>
  </si>
  <si>
    <t>0100024</t>
  </si>
  <si>
    <t>0100025</t>
  </si>
  <si>
    <t>0199999</t>
  </si>
  <si>
    <t xml:space="preserve">All Other Agency Business </t>
  </si>
  <si>
    <t>0299999</t>
  </si>
  <si>
    <t>Total Agency Business (Part 1A)</t>
  </si>
  <si>
    <t>0399999</t>
  </si>
  <si>
    <t>Direct Business (Part 1A)</t>
  </si>
  <si>
    <t>Alabama</t>
  </si>
  <si>
    <t>Alaska</t>
  </si>
  <si>
    <t>American Samoa</t>
  </si>
  <si>
    <t>Arizona</t>
  </si>
  <si>
    <t>Arkansas</t>
  </si>
  <si>
    <t>California</t>
  </si>
  <si>
    <t>Colorado</t>
  </si>
  <si>
    <t>Connecticut</t>
  </si>
  <si>
    <t>Delaware</t>
  </si>
  <si>
    <t>District of Columbia</t>
  </si>
  <si>
    <t>Florida</t>
  </si>
  <si>
    <t>Georgia</t>
  </si>
  <si>
    <t>Guam</t>
  </si>
  <si>
    <t>Hawaii</t>
  </si>
  <si>
    <t xml:space="preserve">Idaho </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</si>
  <si>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</si>
  <si>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</si>
  <si>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</si>
  <si>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</si>
  <si>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</si>
  <si>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</si>
  <si>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</si>
  <si>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</si>
  <si>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</si>
  <si>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</si>
  <si>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</si>
  <si>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</si>
  <si>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</si>
  <si>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</si>
  <si>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</si>
  <si>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</si>
  <si>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</si>
  <si>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</si>
  <si>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</si>
  <si>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</si>
  <si>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</si>
  <si>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</si>
  <si>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</si>
  <si>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</si>
  <si>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</si>
  <si>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</si>
  <si>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</si>
  <si>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</si>
  <si>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</si>
  <si>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</si>
  <si>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</si>
  <si>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</si>
  <si>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</si>
  <si>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</si>
  <si>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</si>
  <si>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</si>
  <si>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</si>
  <si>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</si>
  <si>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</si>
  <si>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</si>
  <si>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</si>
  <si>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</si>
  <si>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</si>
  <si>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Federated States of Micronesia</t>
  </si>
  <si>
    <t>None/Outside U.S.</t>
  </si>
  <si>
    <t>Line_Nbr</t>
  </si>
  <si>
    <t>Required Data Fields Complete?</t>
  </si>
  <si>
    <t>RowValidation</t>
  </si>
  <si>
    <t>CY_Income</t>
  </si>
  <si>
    <t>PY_Income</t>
  </si>
  <si>
    <t>FEDERAL_ID</t>
  </si>
  <si>
    <t>STATE</t>
  </si>
  <si>
    <t>Nonaffiliated_DPW</t>
  </si>
  <si>
    <t>Affiliated_DPW</t>
  </si>
  <si>
    <t>TOTAL_DPW</t>
  </si>
  <si>
    <t>DPW_Per</t>
  </si>
  <si>
    <t>2.204</t>
  </si>
  <si>
    <t>2.205</t>
  </si>
  <si>
    <t>2.206</t>
  </si>
  <si>
    <t>2.207</t>
  </si>
  <si>
    <t>2.208</t>
  </si>
  <si>
    <t>2.209</t>
  </si>
  <si>
    <t>2.210</t>
  </si>
  <si>
    <t>Seq_Num</t>
  </si>
  <si>
    <t>1204</t>
  </si>
  <si>
    <t>1205</t>
  </si>
  <si>
    <t>1206</t>
  </si>
  <si>
    <t>1207</t>
  </si>
  <si>
    <t>1208</t>
  </si>
  <si>
    <t>1209</t>
  </si>
  <si>
    <t>1210</t>
  </si>
  <si>
    <t>1298</t>
  </si>
  <si>
    <t>3004</t>
  </si>
  <si>
    <t>3005</t>
  </si>
  <si>
    <t>3006</t>
  </si>
  <si>
    <t>3007</t>
  </si>
  <si>
    <t>3008</t>
  </si>
  <si>
    <t>3009</t>
  </si>
  <si>
    <t>3010</t>
  </si>
  <si>
    <r>
      <t xml:space="preserve">Direct premiums written </t>
    </r>
    <r>
      <rPr>
        <sz val="8"/>
        <rFont val="Arial"/>
        <family val="2"/>
      </rPr>
      <t>(Sch T, Line 59, Cols 3, 4 and 5)</t>
    </r>
  </si>
  <si>
    <t>0604</t>
  </si>
  <si>
    <t>0605</t>
  </si>
  <si>
    <t>0606</t>
  </si>
  <si>
    <t>0607</t>
  </si>
  <si>
    <t>0608</t>
  </si>
  <si>
    <t>0609</t>
  </si>
  <si>
    <t>0610</t>
  </si>
  <si>
    <t>Summary of remaining write-ins for Line 6 from overflow page…………………..</t>
  </si>
  <si>
    <t>0698</t>
  </si>
  <si>
    <t>0699</t>
  </si>
  <si>
    <t>Direct_Oper_DPW</t>
  </si>
  <si>
    <t>Aff_Agency_DPW</t>
  </si>
  <si>
    <t>Other_Oper</t>
  </si>
  <si>
    <t xml:space="preserve">1
CURRENT YEAR </t>
  </si>
  <si>
    <t>2
PRIOR YEAR</t>
  </si>
  <si>
    <t>Non_Aff_Oper_DPW</t>
  </si>
  <si>
    <t>2
NON-AFFILIATED AGENCY OPERATIONS</t>
  </si>
  <si>
    <t>3
AFFILIATED AGENCY OPERATIONS</t>
  </si>
  <si>
    <t>1
DIRECT OPERATIONS</t>
  </si>
  <si>
    <t>4
CURRENT YEAR  TOTAL</t>
  </si>
  <si>
    <t>5
PRIOR YEAR TOTAL</t>
  </si>
  <si>
    <t xml:space="preserve">4
CURRENT YEAR  TOTAL  </t>
  </si>
  <si>
    <t>2.504</t>
  </si>
  <si>
    <t>2.505</t>
  </si>
  <si>
    <t>2.506</t>
  </si>
  <si>
    <t>2.507</t>
  </si>
  <si>
    <t>2.508</t>
  </si>
  <si>
    <t>2.509</t>
  </si>
  <si>
    <t>2.510</t>
  </si>
  <si>
    <r>
      <t xml:space="preserve">Unallocated loss adjustment expenses incurred </t>
    </r>
    <r>
      <rPr>
        <sz val="8"/>
        <color theme="1"/>
        <rFont val="Arial"/>
        <family val="2"/>
      </rPr>
      <t>(Part 3, Line 24, Column 5)</t>
    </r>
  </si>
  <si>
    <t>UnAll_Loss_Adj_Exp</t>
  </si>
  <si>
    <t>Invest_Exp</t>
  </si>
  <si>
    <t>Name_Reinsured</t>
  </si>
  <si>
    <t>Federal_ID</t>
  </si>
  <si>
    <t>Dom_Juris</t>
  </si>
  <si>
    <t>Reins_Assum_Lia</t>
  </si>
  <si>
    <t>Assum_Prem_Rcvd</t>
  </si>
  <si>
    <t>Reins_Paid_Loss</t>
  </si>
  <si>
    <t>Reins_Case_Loss</t>
  </si>
  <si>
    <t>Assume_Prem_Rcv</t>
  </si>
  <si>
    <t>Funds_Depos_Reins_Co</t>
  </si>
  <si>
    <t>Amt_Assets_Secure_Credit</t>
  </si>
  <si>
    <t>Amt_Assets_Coll_Trust</t>
  </si>
  <si>
    <t>TRUE</t>
  </si>
  <si>
    <t>Ceded Reinsurance as of December 31, Current Year (000 Omitted)</t>
  </si>
  <si>
    <t>Reins_Contracts_Ceding</t>
  </si>
  <si>
    <t>Rein_Cede_Lia</t>
  </si>
  <si>
    <t>Ced_Reins_Prem_PD</t>
  </si>
  <si>
    <t>Reins_Recov_PDLoss</t>
  </si>
  <si>
    <t>Reins_Recov_LAE_Res</t>
  </si>
  <si>
    <t>Ceded_Bal_Pay</t>
  </si>
  <si>
    <t>Other_Amounts</t>
  </si>
  <si>
    <t>Net_Amt_Recov_Reins</t>
  </si>
  <si>
    <t>Funds_Reins_Treat</t>
  </si>
  <si>
    <t>2
NON-AFFILIATED AGENCY OPERATIONS</t>
  </si>
  <si>
    <t>3
AFFILIATED AGENCY OPERATIONS</t>
  </si>
  <si>
    <t xml:space="preserve">1
DIRECT OPERATIONS
</t>
  </si>
  <si>
    <t xml:space="preserve">4
TOTAL
</t>
  </si>
  <si>
    <t>5
UNALLOCATED LOSS ADJUSTMENT EXPENSE</t>
  </si>
  <si>
    <t xml:space="preserve">6
OTHER OPERATIONS
</t>
  </si>
  <si>
    <t>7
INVESTMENT EXPENSES</t>
  </si>
  <si>
    <t>Form_Ownership</t>
  </si>
  <si>
    <t>From_Date</t>
  </si>
  <si>
    <t>Date_Acquired</t>
  </si>
  <si>
    <t>Actual_Cost</t>
  </si>
  <si>
    <t>Book_Value</t>
  </si>
  <si>
    <t>Book_Value_Valuat</t>
  </si>
  <si>
    <t>Increase_Adjust_BookValue</t>
  </si>
  <si>
    <t>Decrease_Adjust_BookValue</t>
  </si>
  <si>
    <t>Name_Seller</t>
  </si>
  <si>
    <t>Cost_Company</t>
  </si>
  <si>
    <t>BookValue</t>
  </si>
  <si>
    <t>Percent_Ownership</t>
  </si>
  <si>
    <t>Maintenance_Part</t>
  </si>
  <si>
    <t>Date_Sold</t>
  </si>
  <si>
    <t>Purchaser_Name</t>
  </si>
  <si>
    <t>Prior_BookValue</t>
  </si>
  <si>
    <t>SaleDate_BookValue</t>
  </si>
  <si>
    <t>Consid</t>
  </si>
  <si>
    <t>Profit_Loss_Sale</t>
  </si>
  <si>
    <t>Filler</t>
  </si>
  <si>
    <t>Type_PlantOwnership</t>
  </si>
  <si>
    <t>PlantVal_CY</t>
  </si>
  <si>
    <t>PlantVal_PY</t>
  </si>
  <si>
    <t>Dir_Oper_DPW</t>
  </si>
  <si>
    <t>Non_Aff_DPW</t>
  </si>
  <si>
    <t>Aff_DPW</t>
  </si>
  <si>
    <t>HIDDEN COLUMN</t>
  </si>
  <si>
    <t>HIDDEN COLUMNS</t>
  </si>
  <si>
    <t>is_public</t>
  </si>
  <si>
    <t>is_ts</t>
  </si>
  <si>
    <t>is_error</t>
  </si>
  <si>
    <t>is_confid</t>
  </si>
  <si>
    <t>confid_id</t>
  </si>
  <si>
    <t>SEQUENCE NUMBER</t>
  </si>
  <si>
    <t>PUBLIC?</t>
  </si>
  <si>
    <t>ERROR?</t>
  </si>
  <si>
    <t>TRADE SECRET?</t>
  </si>
  <si>
    <t>CONFID-ENTIAL?</t>
  </si>
  <si>
    <t>CONFID-ENTIAL ID</t>
  </si>
  <si>
    <t>LINE NUMBER</t>
  </si>
  <si>
    <t>LINE DESCRIPTION</t>
  </si>
  <si>
    <t>Rpt_Year</t>
  </si>
  <si>
    <t>Not in DB</t>
  </si>
  <si>
    <t>As Set</t>
  </si>
  <si>
    <t>PART 2B - (UNPAID LOSSES AND LOSS ADJUSTMENT EXPENSES)</t>
  </si>
  <si>
    <t>CY_Total</t>
  </si>
  <si>
    <t>PY_Total</t>
  </si>
  <si>
    <t xml:space="preserve">6
CURRENT YEAR  TOTAL  </t>
  </si>
  <si>
    <t>7
PRIOR YEAR
TOTAL</t>
  </si>
  <si>
    <t xml:space="preserve">8
CURRENT YEAR  TOTAL  </t>
  </si>
  <si>
    <t>9
PRIOR YEAR
TOTAL</t>
  </si>
  <si>
    <t>1
FEDERAL ID NUMBER</t>
  </si>
  <si>
    <t xml:space="preserve">3
NAME OF REINSURED </t>
  </si>
  <si>
    <t xml:space="preserve">5
REINSURANCE ASSUMED LIABILITY </t>
  </si>
  <si>
    <t xml:space="preserve">6
ASSUMED PREMIUMS RECEIVED </t>
  </si>
  <si>
    <t xml:space="preserve">7
REINSURANCE PAYABLE ON PAID LOSSES AND LOSS ADJUSTMENT EXPENSES </t>
  </si>
  <si>
    <t>8
REINSURANCE PAYABLE ON KNOWN CASE LOSSES AND LAE RESERVES</t>
  </si>
  <si>
    <t>9
ASSUMED PREMIUMS RECEIVABLE</t>
  </si>
  <si>
    <t xml:space="preserve">10
FUNDS HELD BY OR DEPOSITED WITH REINSURED COMPANIES </t>
  </si>
  <si>
    <t xml:space="preserve">11
LETTERS OF CREDIT POSTED </t>
  </si>
  <si>
    <t xml:space="preserve">12
AMOUNT OF ASSETS PLEDGED OR COMPENSATING BALANCES TO SECURE LETTERS OF CREDIT </t>
  </si>
  <si>
    <t xml:space="preserve">13
AMOUNT OF ASSETS PLEDGED OR COLLATERAL HELD IN TRUST </t>
  </si>
  <si>
    <t>2
NAIC COMPANY CODE</t>
  </si>
  <si>
    <t>4
DOMICILIARY JURISDICTION</t>
  </si>
  <si>
    <t xml:space="preserve">5
REINSURANCE CONTRACTS CEDING 75% OR MORE OF DIRECT PREMIUM WRITTEN 
 </t>
  </si>
  <si>
    <t xml:space="preserve">6
REINSURANCE CEDED LIABILITY </t>
  </si>
  <si>
    <t xml:space="preserve">7
CEDED REINSURANCE PREMIUMS PAID </t>
  </si>
  <si>
    <t xml:space="preserve">8
REINSURANCE RECOVERABLE ON PAID LOSSES AND LOSS ADJUSTMENT EXPENSES </t>
  </si>
  <si>
    <t xml:space="preserve">9
REINSURANCE RECOVERABLE ON KNOWN CASE LOSSES AND LAE RESERVES
</t>
  </si>
  <si>
    <t xml:space="preserve">10
CEDED BALANCES PAYABLE  </t>
  </si>
  <si>
    <t>11
OTHER AMOUNTS DUE TO REINSURERS</t>
  </si>
  <si>
    <t xml:space="preserve">12
NET AMOUNT RECOVERABLE FROM REINSURERS
(Cols . 8+9-10-11) </t>
  </si>
  <si>
    <t xml:space="preserve">13
FUNDS HELD BY COMPANY UNDER REINSURANCE TREATIES </t>
  </si>
  <si>
    <t>4
TOTAL</t>
  </si>
  <si>
    <t>5
OTHER OPERATIONS</t>
  </si>
  <si>
    <t xml:space="preserve">1
PERMANENT IDENTIFICATION NUMBER </t>
  </si>
  <si>
    <t xml:space="preserve">2
FORM OF OWNERSHIP </t>
  </si>
  <si>
    <t>3
FROM DATE</t>
  </si>
  <si>
    <t>4
TO DATE</t>
  </si>
  <si>
    <t xml:space="preserve">5
DATE ACQUIRED </t>
  </si>
  <si>
    <t xml:space="preserve">6
ACTUAL COST </t>
  </si>
  <si>
    <t xml:space="preserve">7
BOOK VALUE </t>
  </si>
  <si>
    <t>8
BOOK VALUE VALUATION BASIS (a)</t>
  </si>
  <si>
    <t xml:space="preserve">9
INCREASE BY ADJUSTMENT IN BOOK VALUE </t>
  </si>
  <si>
    <t xml:space="preserve">10
DECREASE BY ADJUSTMENT IN BOOK VALUE </t>
  </si>
  <si>
    <t>TITLE PLANT COVERING PERIOD</t>
  </si>
  <si>
    <t xml:space="preserve">6
HOW ACQUIRED </t>
  </si>
  <si>
    <t xml:space="preserve">7
NAME OF SELLER </t>
  </si>
  <si>
    <t xml:space="preserve">8
ACQUISITION/ CONSTRUCTION COST TO COMPANY DURING YEAR </t>
  </si>
  <si>
    <t xml:space="preserve">9
BOOK VALUE AT DECEMBER 31 OF CURRENT YEAR </t>
  </si>
  <si>
    <t>10
PERCENTAGE OWNERSHIP AS OF DECEMBER 31</t>
  </si>
  <si>
    <r>
      <t>11
TITLE PLANT NOT 100% OWNED</t>
    </r>
    <r>
      <rPr>
        <b/>
        <sz val="8"/>
        <color theme="1"/>
        <rFont val="Arial"/>
        <family val="2"/>
      </rPr>
      <t xml:space="preserve"> (Does company participate in maintenance cost?  Yes or No)</t>
    </r>
  </si>
  <si>
    <t xml:space="preserve">13
PROFIT AND (LOSSES) ON SALE </t>
  </si>
  <si>
    <t xml:space="preserve">12
CONSIDERATION </t>
  </si>
  <si>
    <t xml:space="preserve">11
BOOK VALUE AT DATE OF SALE </t>
  </si>
  <si>
    <t xml:space="preserve">10
DECREASE BY ADJUSTMENT IN BOOK VALUE DURING YEAR </t>
  </si>
  <si>
    <t xml:space="preserve">9
INCREASE BY ADJUSTMENT IN BOOK VALUE DURING YEAR </t>
  </si>
  <si>
    <t>CHANGE IN BOOK VALUE</t>
  </si>
  <si>
    <t xml:space="preserve">6
NAME OF PURCHASER </t>
  </si>
  <si>
    <t xml:space="preserve">7
COST TO COMPANY </t>
  </si>
  <si>
    <t xml:space="preserve">8
PRIOR YEAR BOOK VALUE </t>
  </si>
  <si>
    <t>To_Date</t>
  </si>
  <si>
    <t>5
DATE SOLD</t>
  </si>
  <si>
    <t>Incr_Adjust_BookValue</t>
  </si>
  <si>
    <t>Decr_Adjust_BookValue</t>
  </si>
  <si>
    <t>DIRECT PREMIUMS WRITTEN</t>
  </si>
  <si>
    <t>Line_Dsc</t>
  </si>
  <si>
    <t>Perm_ID_Nbr</t>
  </si>
  <si>
    <t>Agency_Nm</t>
  </si>
  <si>
    <t>Seq_Nbr</t>
  </si>
  <si>
    <t xml:space="preserve">FLORIDA SCHEDULE F - PART 1 </t>
  </si>
  <si>
    <t xml:space="preserve">FLORIDA SCHEDULE F - PART 2 </t>
  </si>
  <si>
    <t>FORM</t>
  </si>
  <si>
    <t>VERSION</t>
  </si>
  <si>
    <t>OIR-DO-2115 (1/14)</t>
  </si>
  <si>
    <t>Pursuant to Section 624.307 and 627.782 Florida Statutes, and Section 69O-186.014, F.A.C.</t>
  </si>
  <si>
    <t>electronic data collection forms.</t>
  </si>
  <si>
    <t xml:space="preserve">If you need any assistance during the filing process, </t>
  </si>
  <si>
    <t>please contact the Office at</t>
  </si>
  <si>
    <t>TitleUnderwritersReporting@floir.com</t>
  </si>
  <si>
    <t>NAIC</t>
  </si>
  <si>
    <t>Ltr_Credit</t>
  </si>
  <si>
    <t>How_Acquire</t>
  </si>
  <si>
    <t>CALENDER_YR</t>
  </si>
  <si>
    <t>CY_Year</t>
  </si>
  <si>
    <t>QUESTIONS</t>
  </si>
  <si>
    <t>ID_Quest</t>
  </si>
  <si>
    <t>Response_ID</t>
  </si>
  <si>
    <t>Totals (Lines 1201 through 1210 plus 1298) (Line 12 above)</t>
  </si>
  <si>
    <t>Totals (Lines 3001 through 3010 plus 3098) (Line 30 above)</t>
  </si>
  <si>
    <t>Total (Lines 0601 trhrough 0610 plus 0698) Line 6 above)</t>
  </si>
  <si>
    <t xml:space="preserve">United Kingdom </t>
  </si>
  <si>
    <t xml:space="preserve">Total Affiliates -  U.S. Intercompany Pooling </t>
  </si>
  <si>
    <t xml:space="preserve">Total Affiliates -  U.S. Non-Pool Captive  </t>
  </si>
  <si>
    <t xml:space="preserve">Total Affiliates -  U.S. Non-Pool Other </t>
  </si>
  <si>
    <t>0499999</t>
  </si>
  <si>
    <t xml:space="preserve">Not Applicable </t>
  </si>
  <si>
    <t xml:space="preserve">Total Affiliates -  U.S. Non-Pool Total </t>
  </si>
  <si>
    <t>Total Affiliates -  Other (Non-U.S.) Captive</t>
  </si>
  <si>
    <t>0599999</t>
  </si>
  <si>
    <t>0699999</t>
  </si>
  <si>
    <t xml:space="preserve">Total Affiliates -  Other (Non-U.S.) Other </t>
  </si>
  <si>
    <t>0799999</t>
  </si>
  <si>
    <t>Total Affiliates -  Other (Non-U.S.) Total</t>
  </si>
  <si>
    <t>0899999</t>
  </si>
  <si>
    <t>Total Affiliates</t>
  </si>
  <si>
    <t>0999998</t>
  </si>
  <si>
    <t>0999999</t>
  </si>
  <si>
    <t>Total Other U.S.  Unaffiliated Insurers *#</t>
  </si>
  <si>
    <t>1099998</t>
  </si>
  <si>
    <t>Pools and Association - Mandatory -  Reinsurance for which the total of Column 5 is less than $50,000</t>
  </si>
  <si>
    <t>1099999</t>
  </si>
  <si>
    <t>Pools and Association - Mandatory -  Total Pools, Associations or Other Similar Facilities*</t>
  </si>
  <si>
    <t>1199998</t>
  </si>
  <si>
    <t>Pools and Association - Voluntary Pools -  Reinsurance for which the total of Column 5 is less than $50,000</t>
  </si>
  <si>
    <t>Pools and Association - Voluntary Pools - Total Pools, Associations or Other Similar Facilities*</t>
  </si>
  <si>
    <t>1199999</t>
  </si>
  <si>
    <t>1299999</t>
  </si>
  <si>
    <t>Total Pools and Associations</t>
  </si>
  <si>
    <t>1399998</t>
  </si>
  <si>
    <t>Other Non-U.S. Insurers - Reinsurance for which the total of Colun 5 is less than $50,000</t>
  </si>
  <si>
    <t>1399999</t>
  </si>
  <si>
    <t>Total Other Non-U.S. Insurers *</t>
  </si>
  <si>
    <t xml:space="preserve">Total Authorized Affiliates -  U.S. Intercompany Pooling </t>
  </si>
  <si>
    <t xml:space="preserve">Total Authorized Affiliates -  U.S. Non-Pool Captive  </t>
  </si>
  <si>
    <t xml:space="preserve">Total Authorized Affiliates -  U.S. Non-Pool Other </t>
  </si>
  <si>
    <t xml:space="preserve">Total Authorized Affiliates -  U.S. Non-Pool Total </t>
  </si>
  <si>
    <t>Total Authorized Affiliates -  Other (Non-U.S.) Captive</t>
  </si>
  <si>
    <t xml:space="preserve">Total Authorized Affiliates -  Other (Non-U.S.) Other </t>
  </si>
  <si>
    <t>Total Authorized Affiliates  -  Other (Non-U.S.) Total</t>
  </si>
  <si>
    <t>Total Authorized Affiliates</t>
  </si>
  <si>
    <t xml:space="preserve">Total Authorized Other U.S.  Unaffiliated Insurers </t>
  </si>
  <si>
    <t>Total Authorized Pools - Mandatory Pools</t>
  </si>
  <si>
    <t>Total Authorized Pools  - Voluntary Pools</t>
  </si>
  <si>
    <t>Total Authorized Other Non-U.S. Insurers #</t>
  </si>
  <si>
    <t xml:space="preserve">Total Authorized </t>
  </si>
  <si>
    <t>1499999</t>
  </si>
  <si>
    <t xml:space="preserve">Total Unauthorized Affiliates -  U.S. Intercompany Pooling </t>
  </si>
  <si>
    <t>1599999</t>
  </si>
  <si>
    <t xml:space="preserve">Total Unauthorized Affiliates -  U.S. Non-Pool Captive  </t>
  </si>
  <si>
    <t>1699999</t>
  </si>
  <si>
    <t xml:space="preserve">Total Unauthorized Affiliates -  U.S. Non-Pool Other </t>
  </si>
  <si>
    <t>1799999</t>
  </si>
  <si>
    <t xml:space="preserve">Total Unauthorized Affiliates -  U.S. Non-Pool Total </t>
  </si>
  <si>
    <t>1899999</t>
  </si>
  <si>
    <t>Total Unauthorized  Affiliates -  Other (Non-U.S.) Captive</t>
  </si>
  <si>
    <t>1999999</t>
  </si>
  <si>
    <t xml:space="preserve">Total Unauthorized Affiliates -  Other (Non-U.S.) Other </t>
  </si>
  <si>
    <t>2099999</t>
  </si>
  <si>
    <t>Total Unauthorized Affiliates  -  Other (Non-U.S.) Total</t>
  </si>
  <si>
    <t>Total Unauthorized Affiliates</t>
  </si>
  <si>
    <t>2199999</t>
  </si>
  <si>
    <t>2299999</t>
  </si>
  <si>
    <t xml:space="preserve">Total Unauthorized  Other U.S.  Unaffiliated Insurers </t>
  </si>
  <si>
    <t>2399999</t>
  </si>
  <si>
    <t>Total Unauthorized Pools - Mandatory Pools</t>
  </si>
  <si>
    <t>2499999</t>
  </si>
  <si>
    <t>Total Unauthorized Pools  - Voluntary Pools</t>
  </si>
  <si>
    <t>2599999</t>
  </si>
  <si>
    <t>Total Unauthorized Other Non-U.S. Insurers #</t>
  </si>
  <si>
    <t xml:space="preserve">Total Unauthorized </t>
  </si>
  <si>
    <t>2699999</t>
  </si>
  <si>
    <t xml:space="preserve">Total Certified Affiliates -  U.S. Intercompany Pooling </t>
  </si>
  <si>
    <t xml:space="preserve">Total Certified Affiliates -  U.S. Non-Pool Captive  </t>
  </si>
  <si>
    <t xml:space="preserve">Total Certified Affiliates -  U.S. Non-Pool Other </t>
  </si>
  <si>
    <t>2799999</t>
  </si>
  <si>
    <t>2899999</t>
  </si>
  <si>
    <t>2999999</t>
  </si>
  <si>
    <t xml:space="preserve">Total Certified Affiliates -  U.S. Non-Pool Total </t>
  </si>
  <si>
    <t>3099999</t>
  </si>
  <si>
    <t>Total Certified Affiliates -  Other (Non-U.S.) Captive</t>
  </si>
  <si>
    <t>3199999</t>
  </si>
  <si>
    <t>3299999</t>
  </si>
  <si>
    <t xml:space="preserve">Total Certified Affiliates -  Other (Non-U.S.) Other </t>
  </si>
  <si>
    <t>3399999</t>
  </si>
  <si>
    <t>Total Certified Affiliates  -  Other (Non-U.S.) Total</t>
  </si>
  <si>
    <t>3499999</t>
  </si>
  <si>
    <t>Total Certified Affiliates</t>
  </si>
  <si>
    <t>3599999</t>
  </si>
  <si>
    <t xml:space="preserve">Total Certified Other U.S. Unaffiliated Insurers </t>
  </si>
  <si>
    <t>3699999</t>
  </si>
  <si>
    <t>Total Certified Pools - Mandatory Pools</t>
  </si>
  <si>
    <t>3799999</t>
  </si>
  <si>
    <t>Total Certified Pools  - Voluntary Pools</t>
  </si>
  <si>
    <t>3899999</t>
  </si>
  <si>
    <t>Total Certified Other Non-U.S. Insurers #</t>
  </si>
  <si>
    <t xml:space="preserve">Total Certified </t>
  </si>
  <si>
    <t>3999999</t>
  </si>
  <si>
    <t xml:space="preserve">TOTALS </t>
  </si>
  <si>
    <t>Title insurance losses should include all losses on any transaction for which a title insurance premium, rate or charge was made or contemplated.  Escrow losses for which the company is contractually obligated should be included.  Losses arising from defalcations for which the reporting entity is contractually obligated should be included.  Are the title insurance losses reported in Schedule P defined in conformance with the above definition?</t>
  </si>
  <si>
    <r>
      <t xml:space="preserve">If not, describe the types of losses reported.  </t>
    </r>
    <r>
      <rPr>
        <b/>
        <i/>
        <sz val="9"/>
        <color theme="1"/>
        <rFont val="Arial"/>
        <family val="2"/>
      </rPr>
      <t xml:space="preserve">If no description, please type N/A. </t>
    </r>
    <r>
      <rPr>
        <b/>
        <sz val="9"/>
        <color theme="1"/>
        <rFont val="Arial"/>
        <family val="2"/>
      </rPr>
      <t xml:space="preserve"> </t>
    </r>
  </si>
  <si>
    <r>
      <t>If the types or basis of reporting has changed over time, please explain the nature of such changes.</t>
    </r>
    <r>
      <rPr>
        <i/>
        <sz val="9"/>
        <color theme="1"/>
        <rFont val="Arial"/>
        <family val="2"/>
      </rPr>
      <t xml:space="preserve"> </t>
    </r>
    <r>
      <rPr>
        <b/>
        <i/>
        <sz val="9"/>
        <color theme="1"/>
        <rFont val="Arial"/>
        <family val="2"/>
      </rPr>
      <t>If basis of reporting has not changed, please type N/A.</t>
    </r>
  </si>
  <si>
    <r>
      <t>If not, describe the basis of reporting.</t>
    </r>
    <r>
      <rPr>
        <b/>
        <i/>
        <sz val="9"/>
        <color theme="1"/>
        <rFont val="Arial"/>
        <family val="2"/>
      </rPr>
      <t xml:space="preserve"> If no description, please type N/A.</t>
    </r>
    <r>
      <rPr>
        <b/>
        <sz val="9"/>
        <color theme="1"/>
        <rFont val="Arial"/>
        <family val="2"/>
      </rPr>
      <t xml:space="preserve"> </t>
    </r>
  </si>
  <si>
    <r>
      <t>If the basis of reporting has changed over time, please explain the nature of such changes.</t>
    </r>
    <r>
      <rPr>
        <b/>
        <i/>
        <sz val="9"/>
        <color theme="1"/>
        <rFont val="Arial"/>
        <family val="2"/>
      </rPr>
      <t xml:space="preserve"> </t>
    </r>
    <r>
      <rPr>
        <i/>
        <sz val="9"/>
        <color theme="1"/>
        <rFont val="Arial"/>
        <family val="2"/>
      </rPr>
      <t xml:space="preserve"> </t>
    </r>
    <r>
      <rPr>
        <b/>
        <i/>
        <sz val="9"/>
        <color theme="1"/>
        <rFont val="Arial"/>
        <family val="2"/>
      </rPr>
      <t>If basis of reporting has not changed, please type N/A.</t>
    </r>
  </si>
  <si>
    <r>
      <t>If not, describe the basis of reporting.</t>
    </r>
    <r>
      <rPr>
        <i/>
        <sz val="9"/>
        <color theme="1"/>
        <rFont val="Arial"/>
        <family val="2"/>
      </rPr>
      <t xml:space="preserve"> </t>
    </r>
    <r>
      <rPr>
        <b/>
        <i/>
        <sz val="9"/>
        <color theme="1"/>
        <rFont val="Arial"/>
        <family val="2"/>
      </rPr>
      <t>If no description, please type N/A.</t>
    </r>
  </si>
  <si>
    <r>
      <t xml:space="preserve">If the basis of reporting has changed over time, please explain the nature of such changes.   </t>
    </r>
    <r>
      <rPr>
        <b/>
        <sz val="9"/>
        <color theme="1"/>
        <rFont val="Arial"/>
        <family val="2"/>
      </rPr>
      <t xml:space="preserve"> </t>
    </r>
    <r>
      <rPr>
        <b/>
        <i/>
        <sz val="9"/>
        <color theme="1"/>
        <rFont val="Arial"/>
        <family val="2"/>
      </rPr>
      <t>If basis of reporting has not changed, please type N/A.</t>
    </r>
  </si>
  <si>
    <r>
      <t>If not, please explain.</t>
    </r>
    <r>
      <rPr>
        <b/>
        <i/>
        <sz val="9"/>
        <color theme="1"/>
        <rFont val="Arial"/>
        <family val="2"/>
      </rPr>
      <t xml:space="preserve"> If no explanation, please type N/A.  </t>
    </r>
  </si>
  <si>
    <r>
      <t xml:space="preserve">If the basis of reporting has changed over time, please explain the nature of such changes.    </t>
    </r>
    <r>
      <rPr>
        <b/>
        <i/>
        <sz val="9"/>
        <color theme="1"/>
        <rFont val="Arial"/>
        <family val="2"/>
      </rPr>
      <t>If basis of reporting has not changed, please type N/A.</t>
    </r>
  </si>
  <si>
    <r>
      <t xml:space="preserve">If so, please explain.  </t>
    </r>
    <r>
      <rPr>
        <b/>
        <i/>
        <sz val="9"/>
        <color theme="1"/>
        <rFont val="Arial"/>
        <family val="2"/>
      </rPr>
      <t xml:space="preserve">If no explanation, please type N/A. </t>
    </r>
    <r>
      <rPr>
        <b/>
        <sz val="9"/>
        <color theme="1"/>
        <rFont val="Arial"/>
        <family val="2"/>
      </rPr>
      <t xml:space="preserve"> </t>
    </r>
  </si>
  <si>
    <r>
      <t xml:space="preserve">If not, please explain. </t>
    </r>
    <r>
      <rPr>
        <b/>
        <sz val="9"/>
        <color theme="1"/>
        <rFont val="Arial"/>
        <family val="2"/>
      </rPr>
      <t xml:space="preserve"> </t>
    </r>
    <r>
      <rPr>
        <b/>
        <i/>
        <sz val="9"/>
        <color theme="1"/>
        <rFont val="Arial"/>
        <family val="2"/>
      </rPr>
      <t xml:space="preserve"> If no explanation, please type N/A.</t>
    </r>
    <r>
      <rPr>
        <b/>
        <sz val="9"/>
        <color theme="1"/>
        <rFont val="Arial"/>
        <family val="2"/>
      </rPr>
      <t xml:space="preserve"> </t>
    </r>
  </si>
  <si>
    <r>
      <t xml:space="preserve">If not, please explain which items are not in conformity.   </t>
    </r>
    <r>
      <rPr>
        <b/>
        <i/>
        <sz val="9"/>
        <color theme="1"/>
        <rFont val="Arial"/>
        <family val="2"/>
      </rPr>
      <t xml:space="preserve">If no explanation, please type N/A. </t>
    </r>
  </si>
  <si>
    <r>
      <t xml:space="preserve">If the basis of reporting has changed over time, please explain the nature of such changes.   </t>
    </r>
    <r>
      <rPr>
        <b/>
        <i/>
        <sz val="9"/>
        <color theme="1"/>
        <rFont val="Arial"/>
        <family val="2"/>
      </rPr>
      <t>If basis of reporting has not changed, please type N/A.</t>
    </r>
  </si>
  <si>
    <r>
      <t>If estimates were used prior to 1996, please explain the basis of such estimates.</t>
    </r>
    <r>
      <rPr>
        <i/>
        <sz val="9"/>
        <color theme="1"/>
        <rFont val="Arial"/>
        <family val="2"/>
      </rPr>
      <t xml:space="preserve"> </t>
    </r>
    <r>
      <rPr>
        <b/>
        <i/>
        <sz val="9"/>
        <color theme="1"/>
        <rFont val="Arial"/>
        <family val="2"/>
      </rPr>
      <t xml:space="preserve">If no explanation, please type N/A. </t>
    </r>
  </si>
  <si>
    <r>
      <t xml:space="preserve">If the definition of claim count has changed over time, please explain the nature of such changes.  </t>
    </r>
    <r>
      <rPr>
        <b/>
        <i/>
        <sz val="9"/>
        <color theme="1"/>
        <rFont val="Arial"/>
        <family val="2"/>
      </rPr>
      <t xml:space="preserve">If no explanation, please type N/A. </t>
    </r>
  </si>
  <si>
    <r>
      <t>If so, please explain.</t>
    </r>
    <r>
      <rPr>
        <b/>
        <sz val="9"/>
        <color theme="1"/>
        <rFont val="Arial"/>
        <family val="2"/>
      </rPr>
      <t xml:space="preserve"> If no explanation, please type N/A. </t>
    </r>
  </si>
  <si>
    <r>
      <t xml:space="preserve">If so, please explain. </t>
    </r>
    <r>
      <rPr>
        <b/>
        <i/>
        <sz val="9"/>
        <color theme="1"/>
        <rFont val="Arial"/>
        <family val="2"/>
      </rPr>
      <t xml:space="preserve">If no explanation, please type N/A. </t>
    </r>
  </si>
  <si>
    <r>
      <t>If so, please explain.</t>
    </r>
    <r>
      <rPr>
        <b/>
        <sz val="9"/>
        <color theme="1"/>
        <rFont val="Arial"/>
        <family val="2"/>
      </rPr>
      <t xml:space="preserve"> </t>
    </r>
    <r>
      <rPr>
        <b/>
        <i/>
        <sz val="9"/>
        <color theme="1"/>
        <rFont val="Arial"/>
        <family val="2"/>
      </rPr>
      <t xml:space="preserve">If no explanation, please type N/A. </t>
    </r>
  </si>
  <si>
    <r>
      <t xml:space="preserve">If so, please explain the nature of the estimate or allocation, the assumptions made and the data used to support your assumptions. </t>
    </r>
    <r>
      <rPr>
        <i/>
        <sz val="9"/>
        <color theme="1"/>
        <rFont val="Arial"/>
        <family val="2"/>
      </rPr>
      <t xml:space="preserve"> </t>
    </r>
    <r>
      <rPr>
        <b/>
        <i/>
        <sz val="9"/>
        <color theme="1"/>
        <rFont val="Arial"/>
        <family val="2"/>
      </rPr>
      <t xml:space="preserve">If no explanation, please type N/A. </t>
    </r>
  </si>
  <si>
    <t>1
DIRECT
OPERATIONS</t>
  </si>
  <si>
    <t>Report Lines:  By-Line Responses
THIS IS REQUIRED INFORMATION that is to be provided each time the data template is submitted to the
Office of Insurance Regulation.</t>
  </si>
  <si>
    <t xml:space="preserve">GENERAL INSTRUCTIONS </t>
  </si>
  <si>
    <t>Line No.</t>
  </si>
  <si>
    <t>Line Description</t>
  </si>
  <si>
    <t xml:space="preserve">Name of Tab </t>
  </si>
  <si>
    <t>General Comments</t>
  </si>
  <si>
    <t>Operations and Investment Income (Statement of Income)</t>
  </si>
  <si>
    <t>OPS &amp; Invest (Stmt Income)</t>
  </si>
  <si>
    <t xml:space="preserve">Use actual Florida data for Operating Income and Expenses. Otherwise use Florida data where possible and allocate national data based on the methods used in the ALTA Uniform Financial Reporting Plan, indicating which choice is used in all cases.
</t>
  </si>
  <si>
    <t>Operations and Investment Exhibit, Part 1A (Title Insurance Premiums Written and Related Revenues)</t>
  </si>
  <si>
    <t xml:space="preserve">OPS &amp; Invest Part 1A </t>
  </si>
  <si>
    <t>Use actual Florida data.</t>
  </si>
  <si>
    <t>Operations and Investment Exhibit, Part 1B (Premium Earned Exhibit)</t>
  </si>
  <si>
    <t xml:space="preserve">OPS &amp; Invest Part 1B </t>
  </si>
  <si>
    <t>Operations and Investment Exhibit, Part 2A (Losses Paid and Reserved)</t>
  </si>
  <si>
    <t xml:space="preserve">OPS &amp; Invest Part 2A </t>
  </si>
  <si>
    <t>Operations and Investment Exhibit, Part 2B (Unpaid Losses and Loss Adjustment Expenses)</t>
  </si>
  <si>
    <t xml:space="preserve">OPS &amp; Invest Part 2B </t>
  </si>
  <si>
    <t>Operations and Investment Exhibit, Part 3 (Expenses)</t>
  </si>
  <si>
    <t>OPS &amp; Invest Part 3</t>
  </si>
  <si>
    <t xml:space="preserve">Use actual Florida data. Where data are determinable only on a national basis (such as Directors' Fees, national officers' expenses, and national taxes, etc.) allocate to Florida based on the methods used in the ALTA Uniform Financial Reporting Plan.
</t>
  </si>
  <si>
    <t>Operations and Investment Exhibit, Part 4 (Net Operating Gain/Loss Exhibit)</t>
  </si>
  <si>
    <t>OPS &amp; Invest Part 4</t>
  </si>
  <si>
    <t>Schedule F, Part 1 
(Assumed Reinsurance as of December 31, Current Year)</t>
  </si>
  <si>
    <t xml:space="preserve">Sch F - Part 1 </t>
  </si>
  <si>
    <t>Schedule F, Part 2 
(Ceded Reinsurance as of December 31, Current Year)</t>
  </si>
  <si>
    <t>Sch F - Part 2</t>
  </si>
  <si>
    <t>Schedule H, Part 1 
(Showing all Title Plants Owned in Florida at December 31 of Current Year and Basis of Valuation)</t>
  </si>
  <si>
    <t>Sch H - Part 1</t>
  </si>
  <si>
    <t>Schedule H, Part 2
(Showing all Title Plants Acquired in Florida During the Year)</t>
  </si>
  <si>
    <t>Sch H - Part 2</t>
  </si>
  <si>
    <t>Schedule H, Part 3 
(Showing all Title Plants Sold or Otherwise Disposed of in Florida During the Year)</t>
  </si>
  <si>
    <t xml:space="preserve">Sch H - Part 3 &amp; Verification </t>
  </si>
  <si>
    <t>Schedule H - Verification Between Years</t>
  </si>
  <si>
    <t>Schedule H, Part 4 
(Showing Total Title Assets Held Directly or by Subsidiaries)</t>
  </si>
  <si>
    <t>Sch H - Part 4</t>
  </si>
  <si>
    <t xml:space="preserve">Schedule P - Part 1 </t>
  </si>
  <si>
    <t>Florida _Title_Schedule_P_Part1</t>
  </si>
  <si>
    <t xml:space="preserve">Use actual Florida data for Schedule P Reports.
The following Schedule P Reports shall be completed:
1. Part 1--Summary
2. Part 2A--Policy Year Paid Loss and ALAE
3. Part 2B--Policy Year Loss and ALAE and Case Basis Reserves
Repeat the Schedule P, Part 1--Summary for Owners and Loan policies (and for Defalcation and CPL Losses), including the liability ranges shown in Schedule 1, for residential and non-residential properties. Thus, up to 30 iterations of the Schedule P, Part 1--Summary will be required.  Do not submit a template for policy type and liability ranges combinations for which no policies exist.
Repeat Schedule P, Parts 2A and 2B  for Owners and Loan policies (and for Defalcation and CPL Losses), NOT including the liability ranges shown in Schedule 1, for residential and non-residential properties. Thus, up to 6 iterations of the Schedule P, Parts 2A and 2B will be required.  Do not submit a template for a policy type for which no policies exist.
Residential and Non-Residential shall be distinguished as defined in the Instructions for the NAIC Form 9.
The information shown on the Schedule P Reports shall be aggregated to include all variations of the Owners and Loan policies and their endorsements. Leasehold policies shall be considered Owners policies. </t>
  </si>
  <si>
    <t xml:space="preserve">Schedule P - Part 2A &amp; 2B </t>
  </si>
  <si>
    <t>Florida _Title_Schedule_P_Part2A_2B</t>
  </si>
  <si>
    <t>Simultaneous Issue Loan and Owners policy data shall be listed in separate schedules in aggregates for either Owners or Loan policies.  Report Premium, Policy Limits, and Losses into the aggregates as follows:
1. Report Owners Policy Limits and Full Premiums into Owners policies' aggregate.
2. Report Loan Policy Actual Simo Premiums charged but not Limits into Loan policies' aggregate.
3. Report Owners and Loan Policy Losses separately into the aggregates for each type of policy.
Simultaneous Issue Loan and Owners policies shall be counted as one Owners policy for unit counts.
Unallocated loss expense allocated to Florida  shall be based on the methods used in the ALTA Uniform Financial Reporting Plan.
Unallocated loss expense should be allocated among policy types (and Defalcation and CPL Losses) in Florida based on the ratio of the aggregate losses generated by each policy type (and Defalcation and CPL Losses) to total aggregate losses generated in in Florida for those policy types (and Defalcation and CPL Losses).</t>
  </si>
  <si>
    <t xml:space="preserve">Defalcation Losses (Defined as losses due to escrow shortages only.) and Other CPL Losses  should  be shown on separate reports, even though they might be included in policy type losses. If a Defalcation Loss or CPL Loss is also shown as a policy loss, so indicate to avoid counting the loss twice.
</t>
  </si>
  <si>
    <t>Schedule P Interrogatories</t>
  </si>
  <si>
    <t xml:space="preserve">Sch P Interrogatories </t>
  </si>
  <si>
    <t xml:space="preserve">Please answer questions regarding policies issued in Florida.
</t>
  </si>
  <si>
    <t>Supplemental Schedule of Business Written by Agency</t>
  </si>
  <si>
    <t xml:space="preserve">Supp Sch Bus Written </t>
  </si>
  <si>
    <t>Other U.S.  Unaffiliated Insurers - Reinsurance for which the total of Column 5 is less than $50,000</t>
  </si>
  <si>
    <t xml:space="preserve">4
NONAFFILIATED AGENCIES </t>
  </si>
  <si>
    <t xml:space="preserve">5
AFFILIATED AGENCIES </t>
  </si>
  <si>
    <t xml:space="preserve">3
STATE OF INCORPORATION </t>
  </si>
  <si>
    <t xml:space="preserve">2
NAME OF AGENCY / AGENT </t>
  </si>
  <si>
    <t>1
FEDERAL ID NUMBER</t>
  </si>
  <si>
    <t xml:space="preserve">6
TOTAL DIRECT PREMIUMS WRITTEN BY AGENTS </t>
  </si>
  <si>
    <t xml:space="preserve">7
PERCENTAGE OF TITLE DIRECT PREMIUMS WRITTEN </t>
  </si>
  <si>
    <t xml:space="preserve">Please use the tabs in this template for reporting actual Florida financial data using Florida data where possible and allocate national data based on the methods used in the American Land Title Association (ALTA) Uniform Financial Reporting Plan, indicating which choice is used in all cases.  For both the national and Florida statistics, please provide data for the reporting year (CY2015) and the nine prior years (if required).  Note the "Prior Year" columns have been dropped in some of the tables to avoid the need to reconcile changes that may have occurred.
When prior years' data involve merged or acquired companies, show those companies' data separately for the years prior to the merger or acquisition.
For applicable tables, complete the Write-In Details in the Line Description column.  If the number of rows are insufficient enter the highest dollar Write-In items then submit the remainder as a list and upload this overflow information as a separate document in the Supporting Documentation component.   Be aware that other tables request that dollar amounts be entered in the thousands (rounded off by dropping "000").
Every table allows each line to be designated as a trade secret by changing "No" to "Yes" in the extreme rightmost column.  At the top of these columns is an option that changes the entire table to trade secret (change "As Set" to "All 'Yes'").  A trade secret affidavit must be uploaded into the Trade Secret Affidavit component for each tab (page) that contains at least one row declaring trade secret.  Your affidavit should specify the trade secret lines (or entire table) and be otherwise in compliance with all Florida laws.  Since you cannot "stamp" an Excel tab as trade secret, any cells with a "Yes" value in the trade secret declaration column are taken to mean trade secret.
When completing this template, please follow NAIC Instructions.  Please note the highlighted yellow cells contain formulas that retrieve data from other tabs or cells within the template.  Most yellow cells give you the ability to override the formula by entering data directly into the cell, although they should calculate correctly.  Please note that the orange cells have formulas which are locked and cannot be overwritten.  </t>
  </si>
  <si>
    <t>THIS TAB IS USED FOR WORKBOOK CALCULATIONS</t>
  </si>
  <si>
    <t>DO NOT TAMPER WITH THIS PAGE</t>
  </si>
  <si>
    <t>12/31/2015</t>
  </si>
  <si>
    <t>THE REMAINING TABS BEYOND THIS ONE CONTAIN DATA FROM PREVIOUS YEAR FILINGS.  WHERE NEEDED, THIS DATA IS PULLED TO EARLIER TABS</t>
  </si>
  <si>
    <t>PLEASE DO NOT TAMPER WITH ANY TAB BEYOND THIS POINT.</t>
  </si>
  <si>
    <t>DATA FROM PREVIOUS PERIOD, IF ANY, WILL APPEAR STARTING IN THE COLUMNS OF THE FOLLOWING TABS REPRESENTED BY "V_" TABLE-NAME</t>
  </si>
  <si>
    <t>0100026</t>
  </si>
  <si>
    <t>0100027</t>
  </si>
  <si>
    <t>0100028</t>
  </si>
  <si>
    <t>0100029</t>
  </si>
  <si>
    <t>0100030</t>
  </si>
  <si>
    <t>0100031</t>
  </si>
  <si>
    <t>0100032</t>
  </si>
  <si>
    <t>0100033</t>
  </si>
  <si>
    <t>0100034</t>
  </si>
  <si>
    <t>0100035</t>
  </si>
  <si>
    <t>0100036</t>
  </si>
  <si>
    <t xml:space="preserve"> Title Underwriters Data Call</t>
  </si>
  <si>
    <t xml:space="preserve">Title insurance and related income (Part 1) </t>
  </si>
  <si>
    <t>Loss and allocated LAE reserve for title and other losses of which notice has been received</t>
  </si>
  <si>
    <t>Incurred But Not Reported</t>
  </si>
  <si>
    <t>Personnel Costs</t>
  </si>
  <si>
    <t>Production services (purchased outside)</t>
  </si>
  <si>
    <t>Taxes, licenses and fees</t>
  </si>
  <si>
    <t>DEDUCT</t>
  </si>
  <si>
    <t>Increases by adjustment in book value</t>
  </si>
  <si>
    <t>Descrease by adjustment in book value</t>
  </si>
  <si>
    <t>Capital Changes</t>
  </si>
  <si>
    <t>Surplus Adjustments</t>
  </si>
  <si>
    <t xml:space="preserve">The unallocated loss adjustment expenses paid during the most recent calendar year should be distributed to the various policy years in which the policy was issued as follows-  (1) 10% to the most recent policy year, (2) 20% to the next most recent policy year, (3) 10% to the succeeding policy year, (4) 5% to each of the next two succeeding policy years, and (5) the balance to all policy years, including the most recent policy year, in proportion to the amount of loss payments paid for each policy year during the most recent calendar year.  Are they so reported?
</t>
  </si>
  <si>
    <t>19.10.A</t>
  </si>
  <si>
    <t>CY2018 Florida Financial Data (Template 1)</t>
  </si>
  <si>
    <t xml:space="preserve">Every title underwriter that held a Florida license during 2018 is asked to file these </t>
  </si>
  <si>
    <t>Due Date May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</si>
</sst>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quot;-&quot;"/>
    <numFmt numFmtId="166" formatCode="&quot;$&quot;#,##0"/>
    <numFmt numFmtId="167" formatCode="##\-#######"/>
  </numFmts>
  <fonts count="109" x14ac:knownFonts="1">
    <font>
      <sz val="11"/>
      <color theme="1"/>
      <name val="Calibri"/>
      <family val="2"/>
      <scheme val="minor"/>
    </font>
    <font>
      <sz val="10"/>
      <name val="Arial"/>
      <family val="2"/>
    </font>
    <font>
      <b/>
      <sz val="11"/>
      <color theme="1"/>
      <name val="Calibri"/>
      <family val="2"/>
      <scheme val="minor"/>
    </font>
    <font>
      <sz val="10"/>
      <name val="Courier"/>
      <family val="3"/>
    </font>
    <font>
      <sz val="9"/>
      <name val="Arial"/>
      <family val="2"/>
    </font>
    <font>
      <sz val="9"/>
      <color indexed="12"/>
      <name val="Arial"/>
      <family val="2"/>
    </font>
    <font>
      <b/>
      <sz val="9"/>
      <name val="Arial"/>
      <family val="2"/>
    </font>
    <font>
      <sz val="11"/>
      <color indexed="9"/>
      <name val="Calibri"/>
      <family val="2"/>
    </font>
    <font>
      <sz val="11"/>
      <color indexed="8"/>
      <name val="Calibri"/>
      <family val="2"/>
    </font>
    <font>
      <b/>
      <sz val="12"/>
      <name val="Arial"/>
      <family val="2"/>
    </font>
    <font>
      <u/>
      <sz val="10"/>
      <color indexed="12"/>
      <name val="Courier"/>
      <family val="3"/>
    </font>
    <font>
      <b/>
      <sz val="11"/>
      <color indexed="56"/>
      <name val="Calibri"/>
      <family val="2"/>
    </font>
    <font>
      <b/>
      <sz val="11"/>
      <color indexed="8"/>
      <name val="Calibri"/>
      <family val="2"/>
    </font>
    <font>
      <sz val="11"/>
      <color indexed="60"/>
      <name val="Calibri"/>
      <family val="2"/>
    </font>
    <font>
      <b/>
      <sz val="13"/>
      <color indexed="56"/>
      <name val="Calibri"/>
      <family val="2"/>
    </font>
    <font>
      <sz val="11"/>
      <color indexed="52"/>
      <name val="Calibri"/>
      <family val="2"/>
    </font>
    <font>
      <sz val="11"/>
      <color indexed="62"/>
      <name val="Calibri"/>
      <family val="2"/>
    </font>
    <font>
      <b/>
      <sz val="18"/>
      <color indexed="56"/>
      <name val="Cambria"/>
      <family val="2"/>
    </font>
    <font>
      <sz val="11"/>
      <color indexed="17"/>
      <name val="Calibri"/>
      <family val="2"/>
    </font>
    <font>
      <b/>
      <sz val="15"/>
      <color indexed="56"/>
      <name val="Calibri"/>
      <family val="2"/>
    </font>
    <font>
      <sz val="11"/>
      <color indexed="20"/>
      <name val="Calibri"/>
      <family val="2"/>
    </font>
    <font>
      <b/>
      <sz val="11"/>
      <color indexed="9"/>
      <name val="Calibri"/>
      <family val="2"/>
    </font>
    <font>
      <b/>
      <sz val="11"/>
      <color indexed="52"/>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b/>
      <sz val="11"/>
      <color indexed="10"/>
      <name val="Calibri"/>
      <family val="2"/>
    </font>
    <font>
      <sz val="10"/>
      <name val="MS Serif"/>
      <family val="1"/>
    </font>
    <font>
      <sz val="10"/>
      <color indexed="16"/>
      <name val="MS Serif"/>
      <family val="1"/>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19"/>
      <name val="Calibri"/>
      <family val="2"/>
    </font>
    <font>
      <sz val="8"/>
      <name val="Helv"/>
      <family val="2"/>
    </font>
    <font>
      <b/>
      <sz val="8"/>
      <color indexed="8"/>
      <name val="Helv"/>
      <family val="2"/>
    </font>
    <font>
      <b/>
      <sz val="18"/>
      <color indexed="62"/>
      <name val="Cambria"/>
      <family val="2"/>
    </font>
    <font>
      <b/>
      <sz val="12"/>
      <color theme="1"/>
      <name val="Arial"/>
      <family val="2"/>
    </font>
    <font>
      <b/>
      <sz val="18"/>
      <color theme="1"/>
      <name val="Arial"/>
      <family val="2"/>
    </font>
    <font>
      <b/>
      <sz val="16"/>
      <color theme="1"/>
      <name val="Arial"/>
      <family val="2"/>
    </font>
    <font>
      <sz val="9"/>
      <color theme="1"/>
      <name val="Arial"/>
      <family val="2"/>
    </font>
    <font>
      <b/>
      <sz val="9"/>
      <color theme="1"/>
      <name val="Arial"/>
      <family val="2"/>
    </font>
    <font>
      <sz val="11"/>
      <color theme="0" tint="-0.14996795556505021"/>
      <name val="Calibri"/>
      <family val="2"/>
      <scheme val="minor"/>
    </font>
    <font>
      <sz val="9"/>
      <color theme="0" tint="-0.14996795556505021"/>
      <name val="Arial"/>
      <family val="2"/>
    </font>
    <font>
      <sz val="8"/>
      <color theme="1"/>
      <name val="Arial"/>
      <family val="2"/>
    </font>
    <font>
      <b/>
      <sz val="10"/>
      <color theme="1"/>
      <name val="Arial"/>
      <family val="2"/>
    </font>
    <font>
      <sz val="12"/>
      <color theme="1"/>
      <name val="Arial"/>
      <family val="2"/>
    </font>
    <font>
      <sz val="10"/>
      <name val="Trebuchet MS"/>
      <family val="2"/>
    </font>
    <font>
      <u/>
      <sz val="10"/>
      <color indexed="12"/>
      <name val="Trebuchet MS"/>
      <family val="2"/>
    </font>
    <font>
      <sz val="10"/>
      <name val="MS Sans Serif"/>
      <family val="2"/>
    </font>
    <font>
      <b/>
      <sz val="8"/>
      <color theme="0"/>
      <name val="Arial"/>
      <family val="2"/>
    </font>
    <font>
      <b/>
      <sz val="10"/>
      <color theme="0"/>
      <name val="Arial"/>
      <family val="2"/>
    </font>
    <font>
      <b/>
      <i/>
      <sz val="9"/>
      <color indexed="16"/>
      <name val="Trebuchet MS"/>
      <family val="2"/>
    </font>
    <font>
      <b/>
      <sz val="10"/>
      <color rgb="FFFFFF00"/>
      <name val="Arial"/>
      <family val="2"/>
    </font>
    <font>
      <b/>
      <sz val="9"/>
      <color theme="0"/>
      <name val="Arial"/>
      <family val="2"/>
    </font>
    <font>
      <sz val="9"/>
      <color theme="0" tint="-0.24994659260841701"/>
      <name val="Arial"/>
      <family val="2"/>
    </font>
    <font>
      <b/>
      <sz val="12"/>
      <color theme="0" tint="-0.24994659260841701"/>
      <name val="Arial"/>
      <family val="2"/>
    </font>
    <font>
      <sz val="8"/>
      <name val="Arial"/>
      <family val="2"/>
    </font>
    <font>
      <b/>
      <sz val="9"/>
      <color theme="0" tint="-0.24994659260841701"/>
      <name val="Arial"/>
      <family val="2"/>
    </font>
    <font>
      <b/>
      <sz val="11"/>
      <color theme="0"/>
      <name val="Calibri"/>
      <family val="2"/>
      <scheme val="minor"/>
    </font>
    <font>
      <b/>
      <sz val="11"/>
      <color theme="0" tint="-0.14996795556505021"/>
      <name val="Calibri"/>
      <family val="2"/>
      <scheme val="minor"/>
    </font>
    <font>
      <sz val="9"/>
      <color theme="0"/>
      <name val="Arial"/>
      <family val="2"/>
    </font>
    <font>
      <sz val="9"/>
      <color rgb="FF000000"/>
      <name val="Arial"/>
      <family val="2"/>
    </font>
    <font>
      <b/>
      <sz val="7"/>
      <color theme="0"/>
      <name val="Arial"/>
      <family val="2"/>
    </font>
    <font>
      <b/>
      <sz val="10"/>
      <color theme="0"/>
      <name val="Calibri"/>
      <family val="2"/>
      <scheme val="minor"/>
    </font>
    <font>
      <b/>
      <sz val="11"/>
      <color rgb="FFFFFF00"/>
      <name val="Calibri"/>
      <family val="2"/>
      <scheme val="minor"/>
    </font>
    <font>
      <b/>
      <sz val="16"/>
      <color rgb="FFFFFF00"/>
      <name val="Arial"/>
      <family val="2"/>
    </font>
    <font>
      <b/>
      <sz val="9"/>
      <color theme="1"/>
      <name val="Calibri"/>
      <family val="2"/>
      <scheme val="minor"/>
    </font>
    <font>
      <b/>
      <sz val="14"/>
      <color theme="9" tint="-0.49995422223578601"/>
      <name val="Calibri"/>
      <family val="2"/>
      <scheme val="minor"/>
    </font>
    <font>
      <b/>
      <sz val="11"/>
      <color theme="3" tint="-0.24991607409894101"/>
      <name val="Calibri"/>
      <family val="2"/>
      <scheme val="minor"/>
    </font>
    <font>
      <b/>
      <sz val="13"/>
      <color theme="3" tint="-0.24991607409894101"/>
      <name val="Calibri"/>
      <family val="2"/>
      <scheme val="minor"/>
    </font>
    <font>
      <b/>
      <sz val="8"/>
      <color theme="1"/>
      <name val="Arial"/>
      <family val="2"/>
    </font>
    <font>
      <b/>
      <sz val="10"/>
      <color indexed="9"/>
      <name val="Arial"/>
      <family val="2"/>
    </font>
    <font>
      <sz val="10"/>
      <color indexed="9"/>
      <name val="Trebuchet MS"/>
      <family val="2"/>
    </font>
    <font>
      <i/>
      <sz val="10"/>
      <color indexed="9"/>
      <name val="Trebuchet MS"/>
      <family val="2"/>
    </font>
    <font>
      <b/>
      <sz val="26"/>
      <color indexed="9"/>
      <name val="Arial"/>
      <family val="2"/>
    </font>
    <font>
      <b/>
      <sz val="16"/>
      <color indexed="9"/>
      <name val="Arial"/>
      <family val="2"/>
    </font>
    <font>
      <sz val="10"/>
      <color indexed="9"/>
      <name val="Arial"/>
      <family val="2"/>
    </font>
    <font>
      <sz val="10"/>
      <color theme="0"/>
      <name val="Trebuchet MS"/>
      <family val="2"/>
    </font>
    <font>
      <b/>
      <sz val="13"/>
      <color indexed="9"/>
      <name val="Arial"/>
      <family val="2"/>
    </font>
    <font>
      <b/>
      <u/>
      <sz val="20"/>
      <color rgb="FFFFFF00"/>
      <name val="Trebuchet MS"/>
      <family val="2"/>
    </font>
    <font>
      <b/>
      <sz val="20"/>
      <color rgb="FFFFFF00"/>
      <name val="Calibri"/>
      <family val="2"/>
      <scheme val="minor"/>
    </font>
    <font>
      <b/>
      <i/>
      <sz val="16"/>
      <color indexed="9"/>
      <name val="Trebuchet MS"/>
      <family val="2"/>
    </font>
    <font>
      <b/>
      <i/>
      <u/>
      <sz val="16"/>
      <color indexed="9"/>
      <name val="Trebuchet MS"/>
      <family val="2"/>
    </font>
    <font>
      <b/>
      <i/>
      <sz val="14"/>
      <color indexed="9"/>
      <name val="Trebuchet MS"/>
      <family val="2"/>
    </font>
    <font>
      <i/>
      <sz val="9"/>
      <color theme="1"/>
      <name val="Arial"/>
      <family val="2"/>
    </font>
    <font>
      <b/>
      <i/>
      <sz val="9"/>
      <color theme="1"/>
      <name val="Arial"/>
      <family val="2"/>
    </font>
    <font>
      <b/>
      <sz val="9"/>
      <color theme="0" tint="-0.14996795556505021"/>
      <name val="Arial"/>
      <family val="2"/>
    </font>
    <font>
      <b/>
      <sz val="9"/>
      <color rgb="FF000000"/>
      <name val="Arial"/>
      <family val="2"/>
    </font>
    <font>
      <b/>
      <sz val="10"/>
      <name val="Trebuchet MS"/>
      <family val="2"/>
    </font>
    <font>
      <sz val="11"/>
      <color theme="1"/>
      <name val="Arial"/>
      <family val="2"/>
    </font>
    <font>
      <sz val="10"/>
      <color theme="1"/>
      <name val="Arial"/>
      <family val="2"/>
    </font>
    <font>
      <b/>
      <sz val="10"/>
      <name val="Arial"/>
      <family val="2"/>
    </font>
    <font>
      <sz val="10"/>
      <color theme="0" tint="-0.24994659260841701"/>
      <name val="Arial"/>
      <family val="2"/>
    </font>
    <font>
      <b/>
      <i/>
      <sz val="9"/>
      <color indexed="16"/>
      <name val="Arial"/>
      <family val="2"/>
    </font>
    <font>
      <b/>
      <sz val="11"/>
      <color theme="3" tint="-0.24991607409894101"/>
      <name val="Arial"/>
      <family val="2"/>
    </font>
    <font>
      <sz val="11"/>
      <color theme="0" tint="-0.14996795556505021"/>
      <name val="Arial"/>
      <family val="2"/>
    </font>
    <font>
      <b/>
      <sz val="16"/>
      <color indexed="9"/>
      <name val="Trebuchet MS"/>
      <family val="2"/>
    </font>
    <font>
      <b/>
      <sz val="12"/>
      <color indexed="9"/>
      <name val="Trebuchet MS"/>
      <family val="2"/>
    </font>
    <font>
      <b/>
      <sz val="14"/>
      <name val="Calibri"/>
      <family val="2"/>
      <scheme val="minor"/>
    </font>
    <font>
      <b/>
      <sz val="10"/>
      <name val="Calibri"/>
      <family val="2"/>
    </font>
    <font>
      <b/>
      <sz val="12"/>
      <name val="Trebuchet MS"/>
      <family val="2"/>
    </font>
    <font>
      <b/>
      <sz val="10"/>
      <color rgb="FF000000"/>
      <name val="Trebuchet MS"/>
      <family val="2"/>
    </font>
    <font>
      <b/>
      <sz val="10"/>
      <color indexed="8"/>
      <name val="Calibri"/>
      <family val="2"/>
    </font>
    <font>
      <b/>
      <sz val="11"/>
      <color rgb="FFFF0000"/>
      <name val="Calibri"/>
      <family val="2"/>
      <scheme val="minor"/>
    </font>
    <font>
      <sz val="11"/>
      <color theme="1"/>
      <name val="Calibri"/>
      <family val="2"/>
      <scheme val="minor"/>
    </font>
    <font>
      <b/>
      <sz val="10"/>
      <color theme="0" tint="-0.14999847407452621"/>
      <name val="Arial"/>
      <family val="2"/>
    </font>
    <font>
      <sz val="11"/>
      <color theme="0" tint="-0.14999847407452621"/>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3" tint="0.79995117038483843"/>
        <bgColor indexed="64"/>
      </patternFill>
    </fill>
    <fill>
      <patternFill patternType="solid">
        <fgColor theme="0" tint="-0.24994659260841701"/>
        <bgColor indexed="64"/>
      </patternFill>
    </fill>
    <fill>
      <patternFill patternType="solid">
        <fgColor theme="0" tint="-0.34995574816125979"/>
        <bgColor indexed="64"/>
      </patternFill>
    </fill>
    <fill>
      <patternFill patternType="solid">
        <fgColor theme="0" tint="-0.14993743705557422"/>
        <bgColor indexed="64"/>
      </patternFill>
    </fill>
    <fill>
      <patternFill patternType="solid">
        <fgColor theme="5" tint="0.59993285927915285"/>
        <bgColor indexed="64"/>
      </patternFill>
    </fill>
    <fill>
      <patternFill patternType="solid">
        <fgColor theme="1"/>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2B800"/>
        <bgColor indexed="64"/>
      </patternFill>
    </fill>
    <fill>
      <patternFill patternType="solid">
        <fgColor theme="4" tint="0.39994506668294322"/>
        <bgColor indexed="64"/>
      </patternFill>
    </fill>
    <fill>
      <patternFill patternType="solid">
        <fgColor theme="9" tint="-0.49995422223578601"/>
        <bgColor indexed="64"/>
      </patternFill>
    </fill>
    <fill>
      <patternFill patternType="solid">
        <fgColor rgb="FF375623"/>
        <bgColor indexed="64"/>
      </patternFill>
    </fill>
    <fill>
      <patternFill patternType="solid">
        <fgColor theme="8" tint="0.59996337778862885"/>
        <bgColor indexed="64"/>
      </patternFill>
    </fill>
    <fill>
      <patternFill patternType="solid">
        <fgColor rgb="FFFFFF99"/>
        <bgColor indexed="64"/>
      </patternFill>
    </fill>
    <fill>
      <patternFill patternType="solid">
        <fgColor theme="2" tint="-9.9948118533890809E-2"/>
        <bgColor indexed="64"/>
      </patternFill>
    </fill>
    <fill>
      <patternFill patternType="solid">
        <fgColor indexed="16"/>
        <bgColor indexed="64"/>
      </patternFill>
    </fill>
    <fill>
      <patternFill patternType="solid">
        <fgColor rgb="FF7030A0"/>
        <bgColor indexed="64"/>
      </patternFill>
    </fill>
    <fill>
      <patternFill patternType="solid">
        <fgColor theme="4" tint="-0.24994659260841701"/>
        <bgColor indexed="64"/>
      </patternFill>
    </fill>
    <fill>
      <patternFill patternType="solid">
        <fgColor theme="0" tint="-0.14999847407452621"/>
        <bgColor indexed="64"/>
      </patternFill>
    </fill>
  </fills>
  <borders count="51">
    <border>
      <left/>
      <right/>
      <top/>
      <bottom/>
      <diagonal/>
    </border>
    <border>
      <left style="medium">
        <color indexed="23"/>
      </left>
      <right style="medium">
        <color indexed="23"/>
      </right>
      <top style="dashed">
        <color indexed="23"/>
      </top>
      <bottom style="dashed">
        <color indexed="23"/>
      </bottom>
      <diagonal/>
    </border>
    <border>
      <left style="medium">
        <color indexed="23"/>
      </left>
      <right/>
      <top/>
      <bottom style="dashed">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ashed">
        <color indexed="23"/>
      </top>
      <bottom style="dashed">
        <color indexed="23"/>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23"/>
      </left>
      <right style="medium">
        <color indexed="23"/>
      </right>
      <top style="medium">
        <color indexed="23"/>
      </top>
      <bottom style="medium">
        <color indexed="23"/>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theme="1"/>
      </left>
      <right style="thin">
        <color auto="1"/>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1"/>
      </left>
      <right/>
      <top style="thin">
        <color auto="1"/>
      </top>
      <bottom style="thin">
        <color auto="1"/>
      </bottom>
      <diagonal/>
    </border>
    <border>
      <left style="thin">
        <color auto="1"/>
      </left>
      <right/>
      <top style="thin">
        <color auto="1"/>
      </top>
      <bottom/>
      <diagonal/>
    </border>
    <border>
      <left style="thin">
        <color theme="1"/>
      </left>
      <right style="thin">
        <color auto="1"/>
      </right>
      <top/>
      <bottom style="thin">
        <color theme="1"/>
      </bottom>
      <diagonal/>
    </border>
    <border>
      <left style="thin">
        <color auto="1"/>
      </left>
      <right style="thin">
        <color auto="1"/>
      </right>
      <top style="thin">
        <color auto="1"/>
      </top>
      <bottom style="thin">
        <color theme="1"/>
      </bottom>
      <diagonal/>
    </border>
    <border>
      <left style="thin">
        <color theme="1"/>
      </left>
      <right style="thin">
        <color auto="1"/>
      </right>
      <top style="thin">
        <color auto="1"/>
      </top>
      <bottom/>
      <diagonal/>
    </border>
    <border>
      <left style="thin">
        <color theme="1"/>
      </left>
      <right style="thin">
        <color auto="1"/>
      </right>
      <top/>
      <bottom/>
      <diagonal/>
    </border>
    <border>
      <left/>
      <right/>
      <top style="thin">
        <color auto="1"/>
      </top>
      <bottom/>
      <diagonal/>
    </border>
    <border>
      <left style="thin">
        <color auto="1"/>
      </left>
      <right/>
      <top/>
      <bottom/>
      <diagonal/>
    </border>
    <border>
      <left style="thin">
        <color theme="1"/>
      </left>
      <right/>
      <top/>
      <bottom/>
      <diagonal/>
    </border>
    <border>
      <left style="thin">
        <color theme="1"/>
      </left>
      <right/>
      <top/>
      <bottom style="thin">
        <color theme="1"/>
      </bottom>
      <diagonal/>
    </border>
    <border>
      <left/>
      <right style="thin">
        <color auto="1"/>
      </right>
      <top/>
      <bottom/>
      <diagonal/>
    </border>
    <border>
      <left/>
      <right/>
      <top/>
      <bottom style="thin">
        <color auto="1"/>
      </bottom>
      <diagonal/>
    </border>
  </borders>
  <cellStyleXfs count="32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3"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37" fontId="5" fillId="0" borderId="1">
      <alignment horizontal="right"/>
      <protection locked="0"/>
    </xf>
    <xf numFmtId="37" fontId="5" fillId="0" borderId="1">
      <alignment horizontal="right"/>
      <protection locked="0"/>
    </xf>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49" fontId="5" fillId="0" borderId="2" applyBorder="0">
      <alignment horizontal="justify" vertical="top" wrapText="1"/>
      <protection locked="0"/>
    </xf>
    <xf numFmtId="49" fontId="5" fillId="0" borderId="2" applyBorder="0">
      <alignment horizontal="justify" vertical="top" wrapText="1"/>
      <protection locked="0"/>
    </xf>
    <xf numFmtId="165" fontId="26" fillId="0" borderId="0" applyFill="0" applyBorder="0" applyAlignment="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7" fillId="25" borderId="3" applyNumberFormat="0" applyAlignment="0" applyProtection="0"/>
    <xf numFmtId="0" fontId="27" fillId="25"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2" fillId="24" borderId="3"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0" fontId="21" fillId="26" borderId="4" applyNumberFormat="0" applyAlignment="0" applyProtection="0"/>
    <xf numFmtId="43" fontId="1" fillId="0" borderId="0" applyFont="0" applyFill="0" applyBorder="0" applyAlignment="0" applyProtection="0"/>
    <xf numFmtId="0" fontId="28" fillId="0" borderId="0" applyNumberFormat="0"/>
    <xf numFmtId="0" fontId="28" fillId="0" borderId="0" applyNumberFormat="0"/>
    <xf numFmtId="44" fontId="1" fillId="0" borderId="0" applyFont="0" applyFill="0" applyBorder="0" applyAlignment="0" applyProtection="0"/>
    <xf numFmtId="0" fontId="29" fillId="0" borderId="0" applyNumberFormat="0"/>
    <xf numFmtId="0" fontId="29" fillId="0" borderId="0" applyNumberFormat="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9" fillId="0" borderId="5" applyNumberFormat="0" applyProtection="0"/>
    <xf numFmtId="0" fontId="9" fillId="0" borderId="6">
      <alignment horizontal="left" vertical="center"/>
    </xf>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protection locked="0"/>
    </xf>
    <xf numFmtId="0" fontId="10" fillId="0" borderId="0" applyNumberFormat="0" applyFill="0" applyBorder="0">
      <protection locked="0"/>
    </xf>
    <xf numFmtId="0" fontId="10" fillId="0" borderId="0" applyNumberFormat="0" applyFill="0" applyBorder="0">
      <protection locked="0"/>
    </xf>
    <xf numFmtId="0" fontId="10" fillId="0" borderId="0" applyNumberFormat="0" applyFill="0" applyBorder="0">
      <protection locked="0"/>
    </xf>
    <xf numFmtId="0" fontId="33" fillId="0" borderId="0" applyNumberFormat="0" applyFill="0" applyBorder="0">
      <protection locked="0"/>
    </xf>
    <xf numFmtId="0" fontId="10" fillId="0" borderId="0" applyNumberFormat="0" applyFill="0" applyBorder="0">
      <protection locked="0"/>
    </xf>
    <xf numFmtId="0" fontId="10" fillId="0" borderId="0" applyNumberFormat="0" applyFill="0" applyBorder="0">
      <protection locked="0"/>
    </xf>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12" borderId="3" applyNumberFormat="0" applyAlignment="0" applyProtection="0"/>
    <xf numFmtId="0" fontId="16" fillId="12"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37" fontId="3" fillId="0" borderId="0"/>
    <xf numFmtId="37" fontId="3" fillId="0" borderId="0"/>
    <xf numFmtId="37" fontId="3" fillId="0" borderId="0"/>
    <xf numFmtId="37" fontId="3" fillId="0" borderId="0"/>
    <xf numFmtId="0" fontId="1" fillId="0" borderId="0"/>
    <xf numFmtId="0" fontId="1"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protection locked="0"/>
    </xf>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3" fillId="0" borderId="0">
      <protection locked="0"/>
    </xf>
    <xf numFmtId="37" fontId="3" fillId="0" borderId="0"/>
    <xf numFmtId="37" fontId="3" fillId="0" borderId="0"/>
    <xf numFmtId="37" fontId="3" fillId="0" borderId="0"/>
    <xf numFmtId="37" fontId="3" fillId="0" borderId="0"/>
    <xf numFmtId="37" fontId="3" fillId="0" borderId="0"/>
    <xf numFmtId="0" fontId="3" fillId="0" borderId="0">
      <protection locked="0"/>
    </xf>
    <xf numFmtId="0" fontId="3" fillId="0" borderId="0">
      <protection locked="0"/>
    </xf>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1"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5" borderId="16" applyNumberFormat="0" applyAlignment="0" applyProtection="0"/>
    <xf numFmtId="0" fontId="23" fillId="25"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0" fontId="23" fillId="24" borderId="16" applyNumberFormat="0" applyAlignment="0" applyProtection="0"/>
    <xf numFmtId="9" fontId="1" fillId="0" borderId="0" applyFont="0" applyFill="0" applyBorder="0" applyAlignment="0" applyProtection="0"/>
    <xf numFmtId="0" fontId="35" fillId="0" borderId="0" applyNumberFormat="0" applyFill="0" applyBorder="0" applyProtection="0"/>
    <xf numFmtId="40" fontId="36" fillId="0" borderId="0" applyBorder="0">
      <alignment horizontal="right"/>
    </xf>
    <xf numFmtId="49" fontId="5" fillId="0" borderId="17" applyFont="0" applyBorder="0">
      <alignment horizontal="left"/>
      <protection locked="0"/>
    </xf>
    <xf numFmtId="49" fontId="5" fillId="0" borderId="17" applyFont="0" applyBorder="0">
      <alignment horizontal="left"/>
      <protection locked="0"/>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9" applyNumberFormat="0" applyFill="0" applyAlignment="0" applyProtection="0"/>
    <xf numFmtId="0" fontId="12" fillId="0" borderId="19" applyNumberFormat="0" applyFill="0" applyAlignment="0" applyProtection="0"/>
    <xf numFmtId="0" fontId="12" fillId="0" borderId="18" applyNumberFormat="0" applyFill="0" applyAlignment="0" applyProtection="0"/>
    <xf numFmtId="37" fontId="4" fillId="24" borderId="20">
      <alignment horizontal="right"/>
    </xf>
    <xf numFmtId="0" fontId="12" fillId="0" borderId="18" applyNumberFormat="0" applyFill="0" applyAlignment="0" applyProtection="0"/>
    <xf numFmtId="37" fontId="4" fillId="24" borderId="20">
      <alignment horizontal="right"/>
    </xf>
    <xf numFmtId="0" fontId="12" fillId="0" borderId="18" applyNumberFormat="0" applyFill="0" applyAlignment="0" applyProtection="0"/>
    <xf numFmtId="37" fontId="4" fillId="24" borderId="20">
      <alignment horizontal="right"/>
    </xf>
    <xf numFmtId="37" fontId="4" fillId="24" borderId="20">
      <alignment horizontal="right"/>
    </xf>
    <xf numFmtId="37" fontId="4" fillId="24" borderId="20">
      <alignment horizontal="right"/>
    </xf>
    <xf numFmtId="37" fontId="4" fillId="24" borderId="20">
      <alignment horizontal="right"/>
    </xf>
    <xf numFmtId="0" fontId="12" fillId="0" borderId="18" applyNumberFormat="0" applyFill="0" applyAlignment="0" applyProtection="0"/>
    <xf numFmtId="0" fontId="12" fillId="0" borderId="18" applyNumberFormat="0" applyFill="0" applyAlignment="0" applyProtection="0"/>
    <xf numFmtId="37" fontId="4" fillId="24" borderId="20">
      <alignment horizontal="right"/>
    </xf>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0" fontId="1" fillId="0" borderId="0"/>
    <xf numFmtId="0" fontId="48" fillId="0" borderId="0"/>
    <xf numFmtId="0" fontId="48" fillId="0" borderId="0"/>
    <xf numFmtId="0" fontId="49" fillId="0" borderId="0" applyNumberFormat="0" applyFill="0" applyBorder="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3" fillId="0" borderId="0" applyNumberFormat="0" applyFill="0" applyBorder="0">
      <protection locked="0"/>
    </xf>
    <xf numFmtId="44" fontId="4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8" fillId="0" borderId="0"/>
    <xf numFmtId="0" fontId="48" fillId="0" borderId="0"/>
    <xf numFmtId="0" fontId="47" fillId="0" borderId="0"/>
    <xf numFmtId="0" fontId="47" fillId="0" borderId="0"/>
    <xf numFmtId="0" fontId="50" fillId="0" borderId="0"/>
    <xf numFmtId="0" fontId="47"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7" fillId="0" borderId="0"/>
    <xf numFmtId="0" fontId="48" fillId="0" borderId="0"/>
    <xf numFmtId="0" fontId="48" fillId="0" borderId="0"/>
    <xf numFmtId="0" fontId="50" fillId="0" borderId="0"/>
    <xf numFmtId="0" fontId="50"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106"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106"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9"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0" borderId="0"/>
    <xf numFmtId="0" fontId="48" fillId="0" borderId="0"/>
    <xf numFmtId="0" fontId="47" fillId="0" borderId="0"/>
    <xf numFmtId="0" fontId="47" fillId="0" borderId="0"/>
    <xf numFmtId="0" fontId="47" fillId="0" borderId="0"/>
    <xf numFmtId="0" fontId="47" fillId="0" borderId="0"/>
    <xf numFmtId="0" fontId="1" fillId="0" borderId="0"/>
    <xf numFmtId="0" fontId="47" fillId="0" borderId="0"/>
    <xf numFmtId="0" fontId="47" fillId="0" borderId="0"/>
    <xf numFmtId="0" fontId="4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50" fillId="0" borderId="0"/>
    <xf numFmtId="0" fontId="47" fillId="0" borderId="0"/>
    <xf numFmtId="0" fontId="48" fillId="0" borderId="0"/>
    <xf numFmtId="0" fontId="1" fillId="0" borderId="0"/>
    <xf numFmtId="37" fontId="3" fillId="0" borderId="0"/>
    <xf numFmtId="0" fontId="1" fillId="0" borderId="0"/>
  </cellStyleXfs>
  <cellXfs count="606">
    <xf numFmtId="0" fontId="0" fillId="0" borderId="0" xfId="0"/>
    <xf numFmtId="0" fontId="0" fillId="27" borderId="0" xfId="0" applyFill="1"/>
    <xf numFmtId="0" fontId="41" fillId="27" borderId="0" xfId="0" applyFont="1" applyFill="1"/>
    <xf numFmtId="0" fontId="40" fillId="27" borderId="0" xfId="0" applyFont="1" applyFill="1" applyAlignment="1">
      <alignment horizontal="left"/>
    </xf>
    <xf numFmtId="49" fontId="40" fillId="27" borderId="0" xfId="0" applyNumberFormat="1" applyFont="1" applyFill="1" applyAlignment="1">
      <alignment horizontal="left"/>
    </xf>
    <xf numFmtId="49" fontId="0" fillId="27" borderId="0" xfId="0" applyNumberFormat="1" applyFill="1"/>
    <xf numFmtId="49" fontId="42" fillId="27" borderId="21" xfId="0" applyNumberFormat="1" applyFont="1" applyFill="1" applyBorder="1" applyAlignment="1">
      <alignment horizontal="left" vertical="center" wrapText="1"/>
    </xf>
    <xf numFmtId="0" fontId="42" fillId="27" borderId="21" xfId="0" applyFont="1" applyFill="1" applyBorder="1" applyAlignment="1">
      <alignment horizontal="left" vertical="center" wrapText="1"/>
    </xf>
    <xf numFmtId="0" fontId="41" fillId="0" borderId="21" xfId="0" applyFont="1" applyFill="1" applyBorder="1" applyAlignment="1">
      <alignment vertical="top" wrapText="1"/>
    </xf>
    <xf numFmtId="0" fontId="42" fillId="0" borderId="21" xfId="0" applyFont="1" applyFill="1" applyBorder="1" applyAlignment="1">
      <alignment vertical="top" wrapText="1"/>
    </xf>
    <xf numFmtId="0" fontId="42" fillId="27" borderId="0" xfId="0" applyFont="1" applyFill="1" applyAlignment="1">
      <alignment horizontal="left"/>
    </xf>
    <xf numFmtId="49" fontId="42" fillId="27" borderId="0" xfId="0" applyNumberFormat="1" applyFont="1" applyFill="1" applyAlignment="1">
      <alignment horizontal="left"/>
    </xf>
    <xf numFmtId="49" fontId="41" fillId="27" borderId="0" xfId="0" applyNumberFormat="1" applyFont="1" applyFill="1"/>
    <xf numFmtId="3" fontId="0" fillId="27" borderId="0" xfId="0" applyNumberFormat="1" applyFill="1"/>
    <xf numFmtId="3" fontId="40" fillId="27" borderId="0" xfId="0" applyNumberFormat="1" applyFont="1" applyFill="1" applyAlignment="1">
      <alignment horizontal="left"/>
    </xf>
    <xf numFmtId="3" fontId="0" fillId="27" borderId="0" xfId="0" applyNumberFormat="1" applyFill="1" applyAlignment="1">
      <alignment horizontal="left"/>
    </xf>
    <xf numFmtId="3" fontId="41" fillId="27" borderId="0" xfId="0" applyNumberFormat="1" applyFont="1" applyFill="1"/>
    <xf numFmtId="0" fontId="40" fillId="27" borderId="0" xfId="0" applyFont="1" applyFill="1" applyAlignment="1">
      <alignment horizontal="center"/>
    </xf>
    <xf numFmtId="3" fontId="40" fillId="27" borderId="0" xfId="0" applyNumberFormat="1" applyFont="1" applyFill="1" applyAlignment="1">
      <alignment horizontal="center"/>
    </xf>
    <xf numFmtId="0" fontId="0" fillId="27" borderId="0" xfId="0" applyFill="1" applyAlignment="1">
      <alignment horizontal="center"/>
    </xf>
    <xf numFmtId="0" fontId="44" fillId="28" borderId="22" xfId="0" applyFont="1" applyFill="1" applyBorder="1"/>
    <xf numFmtId="49" fontId="41" fillId="0" borderId="23" xfId="0" applyNumberFormat="1" applyFont="1" applyFill="1" applyBorder="1" applyAlignment="1">
      <alignment vertical="top" wrapText="1"/>
    </xf>
    <xf numFmtId="49" fontId="42" fillId="0" borderId="23" xfId="0" applyNumberFormat="1" applyFont="1" applyFill="1" applyBorder="1" applyAlignment="1">
      <alignment vertical="top" wrapText="1"/>
    </xf>
    <xf numFmtId="0" fontId="0" fillId="27" borderId="0" xfId="0" applyFill="1" applyAlignment="1">
      <alignment horizontal="center" vertical="center"/>
    </xf>
    <xf numFmtId="49" fontId="40" fillId="27" borderId="0" xfId="0" applyNumberFormat="1" applyFont="1" applyFill="1" applyAlignment="1">
      <alignment horizontal="center"/>
    </xf>
    <xf numFmtId="0" fontId="44" fillId="28" borderId="0" xfId="0" applyFont="1" applyFill="1" applyBorder="1" applyAlignment="1">
      <alignment horizontal="center"/>
    </xf>
    <xf numFmtId="0" fontId="42" fillId="27" borderId="0" xfId="0" applyFont="1" applyFill="1"/>
    <xf numFmtId="0" fontId="42" fillId="27" borderId="0" xfId="0" applyFont="1" applyFill="1" applyAlignment="1"/>
    <xf numFmtId="49" fontId="42" fillId="27" borderId="0" xfId="0" applyNumberFormat="1" applyFont="1" applyFill="1" applyAlignment="1"/>
    <xf numFmtId="3" fontId="42" fillId="27" borderId="0" xfId="0" applyNumberFormat="1" applyFont="1" applyFill="1" applyAlignment="1"/>
    <xf numFmtId="0" fontId="41" fillId="27" borderId="0" xfId="0" applyFont="1" applyFill="1" applyAlignment="1">
      <alignment horizontal="center" vertical="center"/>
    </xf>
    <xf numFmtId="0" fontId="40" fillId="27" borderId="0" xfId="0" applyFont="1" applyFill="1" applyAlignment="1"/>
    <xf numFmtId="0" fontId="0" fillId="27" borderId="0" xfId="0" applyFill="1" applyBorder="1"/>
    <xf numFmtId="49" fontId="42" fillId="27" borderId="0" xfId="0" applyNumberFormat="1" applyFont="1" applyFill="1" applyBorder="1"/>
    <xf numFmtId="49" fontId="2" fillId="27" borderId="0" xfId="0" applyNumberFormat="1" applyFont="1" applyFill="1" applyBorder="1"/>
    <xf numFmtId="0" fontId="40" fillId="27" borderId="0" xfId="0" applyFont="1" applyFill="1" applyBorder="1" applyAlignment="1">
      <alignment wrapText="1"/>
    </xf>
    <xf numFmtId="0" fontId="41" fillId="27" borderId="0" xfId="0" applyFont="1" applyFill="1" applyBorder="1"/>
    <xf numFmtId="0" fontId="48" fillId="0" borderId="0" xfId="1822" applyProtection="1"/>
    <xf numFmtId="0" fontId="48" fillId="0" borderId="0" xfId="1822" applyFill="1" applyProtection="1"/>
    <xf numFmtId="0" fontId="9" fillId="29" borderId="21" xfId="958" applyNumberFormat="1" applyFont="1" applyFill="1" applyBorder="1" applyAlignment="1" applyProtection="1">
      <alignment horizontal="center" vertical="center"/>
    </xf>
    <xf numFmtId="0" fontId="53" fillId="12" borderId="21" xfId="3210" quotePrefix="1" applyNumberFormat="1" applyFont="1" applyFill="1" applyBorder="1" applyAlignment="1" applyProtection="1">
      <alignment horizontal="center" vertical="center"/>
    </xf>
    <xf numFmtId="0" fontId="0" fillId="27" borderId="0" xfId="0" applyFill="1" applyAlignment="1" applyProtection="1">
      <alignment vertical="center"/>
    </xf>
    <xf numFmtId="0" fontId="40" fillId="27" borderId="0" xfId="0" applyFont="1" applyFill="1" applyAlignment="1" applyProtection="1">
      <alignment horizontal="center" vertical="center"/>
    </xf>
    <xf numFmtId="3" fontId="40" fillId="27" borderId="0" xfId="0" applyNumberFormat="1" applyFont="1" applyFill="1" applyAlignment="1" applyProtection="1">
      <alignment horizontal="center" vertical="center"/>
    </xf>
    <xf numFmtId="3" fontId="0" fillId="27" borderId="0" xfId="0" applyNumberFormat="1" applyFill="1" applyAlignment="1" applyProtection="1">
      <alignment vertical="center"/>
    </xf>
    <xf numFmtId="49" fontId="41" fillId="27" borderId="23" xfId="0" applyNumberFormat="1" applyFont="1" applyFill="1" applyBorder="1" applyAlignment="1" applyProtection="1">
      <alignment vertical="center" wrapText="1"/>
    </xf>
    <xf numFmtId="0" fontId="41" fillId="27" borderId="24" xfId="0" applyFont="1" applyFill="1" applyBorder="1" applyAlignment="1" applyProtection="1">
      <alignment vertical="center" wrapText="1"/>
    </xf>
    <xf numFmtId="0" fontId="41" fillId="27" borderId="21" xfId="0" applyFont="1" applyFill="1" applyBorder="1" applyAlignment="1" applyProtection="1">
      <alignment vertical="center" wrapText="1"/>
    </xf>
    <xf numFmtId="0" fontId="0" fillId="27" borderId="25" xfId="0" applyFill="1" applyBorder="1" applyAlignment="1" applyProtection="1">
      <alignment vertical="center"/>
    </xf>
    <xf numFmtId="37" fontId="4" fillId="27" borderId="21" xfId="6" applyNumberFormat="1" applyFont="1" applyFill="1" applyBorder="1" applyAlignment="1" applyProtection="1">
      <alignment horizontal="left" vertical="center"/>
    </xf>
    <xf numFmtId="164" fontId="4" fillId="27" borderId="21" xfId="6" applyNumberFormat="1" applyFont="1" applyFill="1" applyBorder="1" applyAlignment="1" applyProtection="1">
      <alignment vertical="center"/>
    </xf>
    <xf numFmtId="37" fontId="4" fillId="27" borderId="21" xfId="958" applyNumberFormat="1" applyFont="1" applyFill="1" applyBorder="1" applyAlignment="1" applyProtection="1">
      <alignment vertical="center"/>
    </xf>
    <xf numFmtId="37" fontId="4" fillId="27" borderId="21" xfId="958" applyNumberFormat="1" applyFont="1" applyFill="1" applyBorder="1" applyAlignment="1" applyProtection="1">
      <alignment horizontal="left" vertical="center"/>
    </xf>
    <xf numFmtId="0" fontId="0" fillId="27" borderId="0" xfId="0" applyFill="1" applyAlignment="1" applyProtection="1">
      <alignment horizontal="center" vertical="center"/>
    </xf>
    <xf numFmtId="49" fontId="0" fillId="27" borderId="0" xfId="0" applyNumberFormat="1" applyFill="1" applyAlignment="1" applyProtection="1">
      <alignment horizontal="left" vertical="center"/>
    </xf>
    <xf numFmtId="3" fontId="2" fillId="30" borderId="23" xfId="0" applyNumberFormat="1" applyFont="1" applyFill="1" applyBorder="1" applyAlignment="1" applyProtection="1">
      <alignment horizontal="center" vertical="center" wrapText="1"/>
    </xf>
    <xf numFmtId="0" fontId="2" fillId="27" borderId="0" xfId="0" applyFont="1" applyFill="1" applyAlignment="1" applyProtection="1">
      <alignment vertical="center" wrapText="1"/>
    </xf>
    <xf numFmtId="0" fontId="57" fillId="31" borderId="0" xfId="958" applyNumberFormat="1" applyFont="1" applyFill="1" applyBorder="1" applyAlignment="1" applyProtection="1">
      <alignment horizontal="center" vertical="center"/>
    </xf>
    <xf numFmtId="0" fontId="4" fillId="0" borderId="24"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xf>
    <xf numFmtId="3" fontId="42" fillId="30" borderId="21" xfId="0" applyNumberFormat="1" applyFont="1" applyFill="1" applyBorder="1" applyAlignment="1">
      <alignment horizontal="center" vertical="center" wrapText="1"/>
    </xf>
    <xf numFmtId="0" fontId="40" fillId="27" borderId="0" xfId="0" applyFont="1" applyFill="1" applyAlignment="1">
      <alignment horizontal="center"/>
    </xf>
    <xf numFmtId="3" fontId="40" fillId="27" borderId="0" xfId="0" applyNumberFormat="1" applyFont="1" applyFill="1" applyAlignment="1">
      <alignment horizontal="center"/>
    </xf>
    <xf numFmtId="0" fontId="2" fillId="0" borderId="0" xfId="0" applyFont="1" applyFill="1"/>
    <xf numFmtId="166" fontId="41" fillId="27" borderId="0" xfId="0" applyNumberFormat="1" applyFont="1" applyFill="1"/>
    <xf numFmtId="166" fontId="42" fillId="27" borderId="0" xfId="0" applyNumberFormat="1" applyFont="1" applyFill="1" applyAlignment="1">
      <alignment horizontal="left"/>
    </xf>
    <xf numFmtId="166" fontId="41" fillId="27" borderId="0" xfId="0" applyNumberFormat="1" applyFont="1" applyFill="1" applyAlignment="1">
      <alignment horizontal="left"/>
    </xf>
    <xf numFmtId="166" fontId="41" fillId="27" borderId="0" xfId="0" applyNumberFormat="1" applyFont="1" applyFill="1" applyAlignment="1">
      <alignment horizontal="right"/>
    </xf>
    <xf numFmtId="166" fontId="41" fillId="27" borderId="21" xfId="0" applyNumberFormat="1" applyFont="1" applyFill="1" applyBorder="1" applyAlignment="1" applyProtection="1">
      <alignment vertical="center"/>
      <protection locked="0"/>
    </xf>
    <xf numFmtId="49" fontId="55" fillId="31" borderId="21" xfId="0" applyNumberFormat="1" applyFont="1" applyFill="1" applyBorder="1"/>
    <xf numFmtId="0" fontId="0" fillId="27" borderId="0" xfId="0" applyFill="1" applyBorder="1" applyAlignment="1">
      <alignment horizontal="center"/>
    </xf>
    <xf numFmtId="0" fontId="41" fillId="27" borderId="0" xfId="0" applyFont="1" applyFill="1" applyBorder="1" applyAlignment="1">
      <alignment horizontal="center"/>
    </xf>
    <xf numFmtId="0" fontId="41" fillId="27" borderId="21" xfId="0" applyFont="1" applyFill="1" applyBorder="1" applyAlignment="1" applyProtection="1">
      <alignment vertical="center" wrapText="1"/>
      <protection locked="0"/>
    </xf>
    <xf numFmtId="0" fontId="48" fillId="0" borderId="0" xfId="0" applyFont="1" applyProtection="1"/>
    <xf numFmtId="0" fontId="48" fillId="0" borderId="0" xfId="0" applyFont="1" applyFill="1" applyBorder="1" applyProtection="1"/>
    <xf numFmtId="0" fontId="0" fillId="0" borderId="0" xfId="0" applyProtection="1"/>
    <xf numFmtId="0" fontId="0" fillId="27" borderId="0" xfId="0" applyFill="1" applyProtection="1"/>
    <xf numFmtId="0" fontId="40" fillId="27" borderId="0" xfId="0" applyFont="1" applyFill="1" applyAlignment="1" applyProtection="1">
      <alignment horizontal="center"/>
    </xf>
    <xf numFmtId="49" fontId="40" fillId="27" borderId="0" xfId="0" applyNumberFormat="1" applyFont="1" applyFill="1" applyAlignment="1" applyProtection="1">
      <alignment horizontal="center"/>
    </xf>
    <xf numFmtId="3" fontId="40" fillId="27" borderId="0" xfId="0" applyNumberFormat="1" applyFont="1" applyFill="1" applyAlignment="1" applyProtection="1">
      <alignment horizontal="center"/>
    </xf>
    <xf numFmtId="0" fontId="2" fillId="0" borderId="0" xfId="0" applyFont="1" applyFill="1" applyProtection="1"/>
    <xf numFmtId="0" fontId="0" fillId="27" borderId="0" xfId="0" applyFill="1" applyAlignment="1" applyProtection="1">
      <alignment horizontal="center"/>
    </xf>
    <xf numFmtId="49" fontId="0" fillId="27" borderId="0" xfId="0" applyNumberFormat="1" applyFill="1" applyProtection="1"/>
    <xf numFmtId="3" fontId="59" fillId="27" borderId="0" xfId="0" applyNumberFormat="1" applyFont="1" applyFill="1" applyBorder="1" applyAlignment="1" applyProtection="1">
      <alignment horizontal="center" vertical="center" wrapText="1"/>
    </xf>
    <xf numFmtId="0" fontId="55" fillId="32" borderId="21" xfId="0" applyFont="1" applyFill="1" applyBorder="1" applyAlignment="1" applyProtection="1">
      <alignment horizontal="center" vertical="center" wrapText="1"/>
    </xf>
    <xf numFmtId="3" fontId="55" fillId="32" borderId="21" xfId="0" applyNumberFormat="1" applyFont="1" applyFill="1" applyBorder="1" applyAlignment="1" applyProtection="1">
      <alignment horizontal="center" vertical="center" wrapText="1"/>
    </xf>
    <xf numFmtId="49" fontId="55" fillId="32" borderId="21" xfId="0" applyNumberFormat="1" applyFont="1" applyFill="1" applyBorder="1" applyAlignment="1" applyProtection="1">
      <alignment horizontal="left" vertical="center" wrapText="1"/>
    </xf>
    <xf numFmtId="3" fontId="64" fillId="32" borderId="21" xfId="0" applyNumberFormat="1" applyFont="1" applyFill="1" applyBorder="1" applyAlignment="1" applyProtection="1">
      <alignment horizontal="center" vertical="center" wrapText="1"/>
    </xf>
    <xf numFmtId="3" fontId="51" fillId="32" borderId="21" xfId="0" applyNumberFormat="1" applyFont="1" applyFill="1" applyBorder="1" applyAlignment="1" applyProtection="1">
      <alignment horizontal="center" vertical="center" wrapText="1"/>
    </xf>
    <xf numFmtId="0" fontId="9" fillId="29" borderId="21" xfId="958" applyNumberFormat="1" applyFont="1" applyFill="1" applyBorder="1" applyAlignment="1" applyProtection="1">
      <alignment horizontal="center" vertical="center"/>
    </xf>
    <xf numFmtId="49" fontId="0" fillId="27" borderId="27" xfId="0" applyNumberFormat="1" applyFill="1" applyBorder="1" applyAlignment="1" applyProtection="1">
      <alignment horizontal="left" vertical="center"/>
    </xf>
    <xf numFmtId="49" fontId="4" fillId="27" borderId="27" xfId="958" quotePrefix="1" applyNumberFormat="1" applyFont="1" applyFill="1" applyBorder="1" applyAlignment="1" applyProtection="1">
      <alignment horizontal="left" vertical="center"/>
    </xf>
    <xf numFmtId="0" fontId="52" fillId="32" borderId="21" xfId="0" applyFont="1" applyFill="1" applyBorder="1" applyAlignment="1" applyProtection="1">
      <alignment horizontal="center" vertical="center"/>
    </xf>
    <xf numFmtId="0" fontId="52" fillId="32" borderId="24" xfId="0" applyFont="1" applyFill="1" applyBorder="1" applyAlignment="1" applyProtection="1">
      <alignment vertical="center"/>
    </xf>
    <xf numFmtId="0" fontId="65" fillId="32" borderId="21" xfId="0" applyFont="1" applyFill="1" applyBorder="1" applyAlignment="1" applyProtection="1">
      <alignment vertical="center"/>
    </xf>
    <xf numFmtId="0" fontId="43" fillId="33" borderId="28" xfId="0" applyFont="1" applyFill="1" applyBorder="1" applyAlignment="1" applyProtection="1">
      <alignment horizontal="center" vertical="center"/>
    </xf>
    <xf numFmtId="0" fontId="43" fillId="33" borderId="29" xfId="0" applyFont="1" applyFill="1" applyBorder="1" applyAlignment="1" applyProtection="1">
      <alignment horizontal="center" vertical="center"/>
    </xf>
    <xf numFmtId="0" fontId="43" fillId="33" borderId="30" xfId="0" applyFont="1" applyFill="1" applyBorder="1" applyAlignment="1" applyProtection="1">
      <alignment horizontal="center" vertical="center"/>
    </xf>
    <xf numFmtId="0" fontId="0" fillId="34" borderId="0" xfId="0" applyFill="1" applyAlignment="1" applyProtection="1">
      <alignment vertical="center"/>
    </xf>
    <xf numFmtId="0" fontId="39" fillId="34" borderId="0" xfId="0" applyFont="1" applyFill="1" applyAlignment="1" applyProtection="1">
      <alignment vertical="center"/>
    </xf>
    <xf numFmtId="0" fontId="40" fillId="34" borderId="0" xfId="0" applyFont="1" applyFill="1" applyAlignment="1" applyProtection="1">
      <alignment vertical="center"/>
    </xf>
    <xf numFmtId="1" fontId="0" fillId="27" borderId="31" xfId="0" applyNumberFormat="1" applyFill="1" applyBorder="1" applyAlignment="1" applyProtection="1">
      <alignment vertical="center"/>
    </xf>
    <xf numFmtId="3" fontId="55" fillId="32" borderId="21" xfId="0" applyNumberFormat="1" applyFont="1" applyFill="1" applyBorder="1" applyAlignment="1" applyProtection="1">
      <alignment horizontal="center" vertical="center"/>
    </xf>
    <xf numFmtId="0" fontId="69" fillId="34" borderId="24" xfId="0" applyNumberFormat="1" applyFont="1" applyFill="1" applyBorder="1" applyAlignment="1" applyProtection="1">
      <alignment horizontal="center" vertical="center" wrapText="1"/>
    </xf>
    <xf numFmtId="0" fontId="66" fillId="35" borderId="32" xfId="0" applyFont="1" applyFill="1" applyBorder="1" applyAlignment="1" applyProtection="1">
      <alignment vertical="center"/>
    </xf>
    <xf numFmtId="0" fontId="66" fillId="35" borderId="33" xfId="0" applyFont="1" applyFill="1" applyBorder="1" applyAlignment="1" applyProtection="1">
      <alignment vertical="center"/>
    </xf>
    <xf numFmtId="0" fontId="67" fillId="35" borderId="34" xfId="0" applyFont="1" applyFill="1" applyBorder="1" applyAlignment="1" applyProtection="1">
      <alignment horizontal="center" vertical="center"/>
    </xf>
    <xf numFmtId="0" fontId="0" fillId="27" borderId="35" xfId="0" applyFill="1" applyBorder="1" applyAlignment="1" applyProtection="1">
      <alignment vertical="center"/>
    </xf>
    <xf numFmtId="0" fontId="65" fillId="32" borderId="21" xfId="0" applyFont="1" applyFill="1" applyBorder="1" applyAlignment="1" applyProtection="1">
      <alignment horizontal="center" vertical="center"/>
    </xf>
    <xf numFmtId="0" fontId="38" fillId="29" borderId="30" xfId="0" applyFont="1" applyFill="1" applyBorder="1" applyAlignment="1" applyProtection="1">
      <alignment horizontal="center" vertical="center"/>
      <protection locked="0"/>
    </xf>
    <xf numFmtId="0" fontId="2" fillId="27" borderId="0" xfId="0" applyFont="1" applyFill="1" applyAlignment="1" applyProtection="1">
      <alignment horizontal="center" vertical="center" wrapText="1"/>
    </xf>
    <xf numFmtId="3" fontId="2" fillId="30" borderId="21" xfId="0" applyNumberFormat="1" applyFont="1" applyFill="1" applyBorder="1" applyAlignment="1" applyProtection="1">
      <alignment horizontal="center" vertical="center" wrapText="1"/>
    </xf>
    <xf numFmtId="0" fontId="54" fillId="35" borderId="24" xfId="0" applyNumberFormat="1" applyFont="1" applyFill="1" applyBorder="1" applyAlignment="1" applyProtection="1">
      <alignment horizontal="center" vertical="center"/>
    </xf>
    <xf numFmtId="0" fontId="40" fillId="27" borderId="0" xfId="0" applyFont="1" applyFill="1" applyAlignment="1">
      <alignment horizontal="center"/>
    </xf>
    <xf numFmtId="1" fontId="0" fillId="27" borderId="0" xfId="0" applyNumberFormat="1" applyFill="1" applyAlignment="1" applyProtection="1">
      <alignment horizontal="center" vertical="center"/>
    </xf>
    <xf numFmtId="0" fontId="69" fillId="34" borderId="36" xfId="0" applyNumberFormat="1" applyFont="1" applyFill="1" applyBorder="1" applyAlignment="1" applyProtection="1">
      <alignment horizontal="center" vertical="center" wrapText="1"/>
    </xf>
    <xf numFmtId="0" fontId="39" fillId="27" borderId="0" xfId="0" applyFont="1" applyFill="1" applyAlignment="1"/>
    <xf numFmtId="0" fontId="60" fillId="32" borderId="25" xfId="0" applyFont="1" applyFill="1" applyBorder="1" applyAlignment="1" applyProtection="1">
      <alignment horizontal="center" vertical="center"/>
    </xf>
    <xf numFmtId="0" fontId="51" fillId="32" borderId="21" xfId="0" applyFont="1" applyFill="1" applyBorder="1" applyAlignment="1" applyProtection="1">
      <alignment vertical="center"/>
    </xf>
    <xf numFmtId="0" fontId="51" fillId="32" borderId="21" xfId="0" applyFont="1" applyFill="1" applyBorder="1" applyAlignment="1" applyProtection="1">
      <alignment horizontal="center" vertical="center"/>
    </xf>
    <xf numFmtId="0" fontId="51" fillId="32" borderId="24" xfId="0" applyFont="1" applyFill="1" applyBorder="1" applyAlignment="1" applyProtection="1">
      <alignment horizontal="center" vertical="center"/>
    </xf>
    <xf numFmtId="3" fontId="55" fillId="32" borderId="23" xfId="0" applyNumberFormat="1" applyFont="1" applyFill="1" applyBorder="1" applyAlignment="1">
      <alignment horizontal="center" vertical="center" wrapText="1"/>
    </xf>
    <xf numFmtId="3" fontId="55" fillId="32" borderId="21" xfId="0" applyNumberFormat="1" applyFont="1" applyFill="1" applyBorder="1" applyAlignment="1">
      <alignment horizontal="center" vertical="center" wrapText="1"/>
    </xf>
    <xf numFmtId="3" fontId="55" fillId="32" borderId="24" xfId="0" applyNumberFormat="1" applyFont="1" applyFill="1" applyBorder="1" applyAlignment="1">
      <alignment horizontal="center" vertical="center" wrapText="1"/>
    </xf>
    <xf numFmtId="3" fontId="42" fillId="30" borderId="37" xfId="0" applyNumberFormat="1" applyFont="1" applyFill="1" applyBorder="1" applyAlignment="1">
      <alignment horizontal="center" vertical="center" wrapText="1"/>
    </xf>
    <xf numFmtId="0" fontId="69" fillId="34" borderId="36" xfId="0" applyNumberFormat="1" applyFont="1" applyFill="1" applyBorder="1" applyAlignment="1" applyProtection="1">
      <alignment horizontal="center" vertical="center" wrapText="1"/>
    </xf>
    <xf numFmtId="166" fontId="55" fillId="32" borderId="23" xfId="0" applyNumberFormat="1" applyFont="1" applyFill="1" applyBorder="1" applyAlignment="1">
      <alignment horizontal="center" vertical="center" wrapText="1"/>
    </xf>
    <xf numFmtId="166" fontId="55" fillId="32" borderId="21" xfId="0" applyNumberFormat="1" applyFont="1" applyFill="1" applyBorder="1" applyAlignment="1">
      <alignment horizontal="center" vertical="center" wrapText="1"/>
    </xf>
    <xf numFmtId="3" fontId="42" fillId="30" borderId="37" xfId="0" applyNumberFormat="1" applyFont="1" applyFill="1" applyBorder="1" applyAlignment="1">
      <alignment horizontal="center" vertical="top" wrapText="1"/>
    </xf>
    <xf numFmtId="49" fontId="55" fillId="32" borderId="21" xfId="0" applyNumberFormat="1" applyFont="1" applyFill="1" applyBorder="1" applyAlignment="1">
      <alignment horizontal="left" vertical="center" wrapText="1"/>
    </xf>
    <xf numFmtId="0" fontId="55" fillId="32" borderId="21" xfId="0" applyFont="1" applyFill="1" applyBorder="1" applyAlignment="1">
      <alignment horizontal="center" vertical="center" wrapText="1"/>
    </xf>
    <xf numFmtId="49" fontId="64" fillId="32" borderId="21" xfId="0" applyNumberFormat="1" applyFont="1" applyFill="1" applyBorder="1" applyAlignment="1">
      <alignment horizontal="left" vertical="center" wrapText="1"/>
    </xf>
    <xf numFmtId="3" fontId="42" fillId="30" borderId="21" xfId="0" applyNumberFormat="1" applyFont="1" applyFill="1" applyBorder="1" applyAlignment="1">
      <alignment horizontal="center" vertical="top" wrapText="1"/>
    </xf>
    <xf numFmtId="3" fontId="2" fillId="30" borderId="38" xfId="0" applyNumberFormat="1" applyFont="1" applyFill="1" applyBorder="1" applyAlignment="1" applyProtection="1">
      <alignment horizontal="center" vertical="center" wrapText="1"/>
    </xf>
    <xf numFmtId="3" fontId="64" fillId="32" borderId="21" xfId="0" applyNumberFormat="1" applyFont="1" applyFill="1" applyBorder="1" applyAlignment="1">
      <alignment horizontal="center" vertical="center" wrapText="1"/>
    </xf>
    <xf numFmtId="0" fontId="69" fillId="34" borderId="21" xfId="0" applyNumberFormat="1" applyFont="1" applyFill="1" applyBorder="1" applyAlignment="1" applyProtection="1">
      <alignment horizontal="center" vertical="center" wrapText="1"/>
    </xf>
    <xf numFmtId="49" fontId="55" fillId="32" borderId="21" xfId="0" applyNumberFormat="1" applyFont="1" applyFill="1" applyBorder="1" applyAlignment="1">
      <alignment horizontal="center" vertical="center" wrapText="1"/>
    </xf>
    <xf numFmtId="0" fontId="55" fillId="32" borderId="21" xfId="0" applyFont="1" applyFill="1" applyBorder="1" applyAlignment="1">
      <alignment horizontal="center"/>
    </xf>
    <xf numFmtId="49" fontId="55" fillId="32" borderId="26" xfId="0" applyNumberFormat="1" applyFont="1" applyFill="1" applyBorder="1" applyAlignment="1">
      <alignment horizontal="center" vertical="top" wrapText="1"/>
    </xf>
    <xf numFmtId="0" fontId="55" fillId="32" borderId="24" xfId="0" applyFont="1" applyFill="1" applyBorder="1" applyAlignment="1">
      <alignment horizontal="center" vertical="top" wrapText="1"/>
    </xf>
    <xf numFmtId="0" fontId="55" fillId="32" borderId="35" xfId="0" applyFont="1" applyFill="1" applyBorder="1" applyAlignment="1">
      <alignment horizontal="center" vertical="top" wrapText="1"/>
    </xf>
    <xf numFmtId="3" fontId="55" fillId="32" borderId="26" xfId="0" applyNumberFormat="1" applyFont="1" applyFill="1" applyBorder="1" applyAlignment="1">
      <alignment horizontal="center" vertical="top" wrapText="1"/>
    </xf>
    <xf numFmtId="3" fontId="42" fillId="30" borderId="21" xfId="0" applyNumberFormat="1" applyFont="1" applyFill="1" applyBorder="1" applyAlignment="1">
      <alignment horizontal="center" vertical="center" wrapText="1"/>
    </xf>
    <xf numFmtId="3" fontId="42" fillId="30" borderId="23" xfId="0" applyNumberFormat="1" applyFont="1" applyFill="1" applyBorder="1" applyAlignment="1">
      <alignment horizontal="center" vertical="center" wrapText="1"/>
    </xf>
    <xf numFmtId="0" fontId="42" fillId="30" borderId="21" xfId="0" applyFont="1" applyFill="1" applyBorder="1" applyAlignment="1">
      <alignment horizontal="center" vertical="center" wrapText="1"/>
    </xf>
    <xf numFmtId="0" fontId="42" fillId="30" borderId="21" xfId="0" applyFont="1" applyFill="1" applyBorder="1" applyAlignment="1">
      <alignment horizontal="center" vertical="top" wrapText="1"/>
    </xf>
    <xf numFmtId="3" fontId="42" fillId="30" borderId="23" xfId="0" applyNumberFormat="1" applyFont="1" applyFill="1" applyBorder="1" applyAlignment="1">
      <alignment horizontal="center" vertical="top" wrapText="1"/>
    </xf>
    <xf numFmtId="3" fontId="42" fillId="30" borderId="21" xfId="0" applyNumberFormat="1" applyFont="1" applyFill="1" applyBorder="1" applyAlignment="1">
      <alignment horizontal="center" vertical="top" wrapText="1"/>
    </xf>
    <xf numFmtId="0" fontId="42" fillId="30" borderId="21" xfId="0" applyFont="1" applyFill="1" applyBorder="1" applyAlignment="1">
      <alignment horizontal="center" vertical="top" wrapText="1"/>
    </xf>
    <xf numFmtId="3" fontId="42" fillId="30" borderId="23" xfId="0" applyNumberFormat="1" applyFont="1" applyFill="1" applyBorder="1" applyAlignment="1">
      <alignment horizontal="center" vertical="top" wrapText="1"/>
    </xf>
    <xf numFmtId="3" fontId="2" fillId="30" borderId="37" xfId="0" applyNumberFormat="1" applyFont="1" applyFill="1" applyBorder="1" applyAlignment="1" applyProtection="1">
      <alignment horizontal="center" vertical="top" wrapText="1"/>
    </xf>
    <xf numFmtId="0" fontId="62" fillId="32" borderId="0" xfId="0" applyFont="1" applyFill="1"/>
    <xf numFmtId="49" fontId="62" fillId="32" borderId="0" xfId="0" applyNumberFormat="1" applyFont="1" applyFill="1"/>
    <xf numFmtId="0" fontId="62" fillId="32" borderId="0" xfId="0" applyFont="1" applyFill="1" applyAlignment="1">
      <alignment horizontal="center"/>
    </xf>
    <xf numFmtId="0" fontId="73" fillId="36" borderId="0" xfId="2789" applyFont="1" applyFill="1" applyAlignment="1" applyProtection="1">
      <alignment horizontal="left" indent="3"/>
    </xf>
    <xf numFmtId="0" fontId="74" fillId="36" borderId="0" xfId="2789" applyFont="1" applyFill="1" applyProtection="1"/>
    <xf numFmtId="0" fontId="75" fillId="36" borderId="0" xfId="2789" applyFont="1" applyFill="1" applyProtection="1"/>
    <xf numFmtId="0" fontId="73" fillId="36" borderId="0" xfId="2789" applyFont="1" applyFill="1" applyAlignment="1" applyProtection="1">
      <alignment horizontal="center"/>
    </xf>
    <xf numFmtId="2" fontId="73" fillId="36" borderId="0" xfId="2789" quotePrefix="1" applyNumberFormat="1" applyFont="1" applyFill="1" applyAlignment="1" applyProtection="1">
      <alignment horizontal="center"/>
    </xf>
    <xf numFmtId="0" fontId="48" fillId="36" borderId="0" xfId="2789" applyFill="1" applyProtection="1"/>
    <xf numFmtId="0" fontId="79" fillId="36" borderId="0" xfId="2789" applyFont="1" applyFill="1" applyAlignment="1" applyProtection="1">
      <alignment horizontal="center"/>
    </xf>
    <xf numFmtId="0" fontId="85" fillId="36" borderId="0" xfId="1950" applyFont="1" applyFill="1" applyAlignment="1" applyProtection="1">
      <alignment horizontal="left"/>
    </xf>
    <xf numFmtId="0" fontId="41" fillId="27" borderId="24" xfId="0" applyFont="1" applyFill="1" applyBorder="1" applyAlignment="1">
      <alignment horizontal="left" vertical="center"/>
    </xf>
    <xf numFmtId="49" fontId="41" fillId="27" borderId="23" xfId="0" applyNumberFormat="1" applyFont="1" applyFill="1" applyBorder="1" applyAlignment="1">
      <alignment vertical="center" wrapText="1"/>
    </xf>
    <xf numFmtId="0" fontId="41" fillId="27" borderId="21" xfId="0" applyFont="1" applyFill="1" applyBorder="1" applyAlignment="1">
      <alignment vertical="center" wrapText="1"/>
    </xf>
    <xf numFmtId="166" fontId="41" fillId="29" borderId="21" xfId="0" applyNumberFormat="1" applyFont="1" applyFill="1" applyBorder="1" applyAlignment="1" applyProtection="1">
      <alignment vertical="center"/>
      <protection locked="0"/>
    </xf>
    <xf numFmtId="49" fontId="41" fillId="27" borderId="21" xfId="0" applyNumberFormat="1" applyFont="1" applyFill="1" applyBorder="1" applyAlignment="1">
      <alignment vertical="center" wrapText="1"/>
    </xf>
    <xf numFmtId="49" fontId="4" fillId="27" borderId="27" xfId="958" applyNumberFormat="1" applyFont="1" applyFill="1" applyBorder="1" applyAlignment="1" applyProtection="1">
      <alignment horizontal="center" vertical="center"/>
    </xf>
    <xf numFmtId="49" fontId="4" fillId="27" borderId="27" xfId="958" quotePrefix="1" applyNumberFormat="1" applyFont="1" applyFill="1" applyBorder="1" applyAlignment="1" applyProtection="1">
      <alignment horizontal="center" vertical="center"/>
    </xf>
    <xf numFmtId="0" fontId="4" fillId="27" borderId="21" xfId="958" applyNumberFormat="1" applyFont="1" applyFill="1" applyBorder="1" applyAlignment="1" applyProtection="1">
      <alignment horizontal="center" vertical="center"/>
    </xf>
    <xf numFmtId="3" fontId="55" fillId="32" borderId="37" xfId="0" applyNumberFormat="1" applyFont="1" applyFill="1" applyBorder="1" applyAlignment="1" applyProtection="1">
      <alignment horizontal="center" vertical="center"/>
    </xf>
    <xf numFmtId="0" fontId="41" fillId="27" borderId="21" xfId="0" applyFont="1" applyFill="1" applyBorder="1" applyAlignment="1" applyProtection="1">
      <alignment horizontal="center" vertical="center"/>
      <protection locked="0"/>
    </xf>
    <xf numFmtId="0" fontId="41" fillId="27" borderId="21" xfId="0" applyFont="1" applyFill="1" applyBorder="1" applyAlignment="1" applyProtection="1">
      <alignment horizontal="center" vertical="center" wrapText="1"/>
      <protection locked="0"/>
    </xf>
    <xf numFmtId="3" fontId="52" fillId="32" borderId="22" xfId="0" applyNumberFormat="1" applyFont="1" applyFill="1" applyBorder="1" applyAlignment="1" applyProtection="1">
      <alignment horizontal="center" vertical="center"/>
    </xf>
    <xf numFmtId="0" fontId="52" fillId="32" borderId="22" xfId="0" applyNumberFormat="1" applyFont="1" applyFill="1" applyBorder="1" applyAlignment="1" applyProtection="1">
      <alignment horizontal="center" vertical="center"/>
    </xf>
    <xf numFmtId="166" fontId="41" fillId="27" borderId="24" xfId="0" applyNumberFormat="1" applyFont="1" applyFill="1" applyBorder="1" applyAlignment="1" applyProtection="1">
      <alignment vertical="center"/>
      <protection locked="0"/>
    </xf>
    <xf numFmtId="0" fontId="42" fillId="27" borderId="25" xfId="0" applyFont="1" applyFill="1" applyBorder="1" applyAlignment="1">
      <alignment vertical="center"/>
    </xf>
    <xf numFmtId="0" fontId="42" fillId="27" borderId="21" xfId="0" applyFont="1" applyFill="1" applyBorder="1" applyAlignment="1">
      <alignment vertical="center"/>
    </xf>
    <xf numFmtId="0" fontId="38" fillId="27" borderId="25" xfId="0" applyFont="1" applyFill="1" applyBorder="1" applyAlignment="1" applyProtection="1">
      <alignment vertical="center"/>
    </xf>
    <xf numFmtId="37" fontId="9" fillId="27" borderId="25" xfId="958" applyNumberFormat="1" applyFont="1" applyFill="1" applyBorder="1" applyAlignment="1" applyProtection="1">
      <alignment horizontal="left" vertical="center"/>
    </xf>
    <xf numFmtId="49" fontId="0" fillId="27" borderId="39" xfId="0" applyNumberFormat="1" applyFill="1" applyBorder="1" applyAlignment="1" applyProtection="1">
      <alignment horizontal="left" vertical="center"/>
    </xf>
    <xf numFmtId="37" fontId="4" fillId="27" borderId="24" xfId="6" applyNumberFormat="1" applyFont="1" applyFill="1" applyBorder="1" applyAlignment="1" applyProtection="1">
      <alignment horizontal="left" vertical="center"/>
    </xf>
    <xf numFmtId="0" fontId="52" fillId="32" borderId="37" xfId="0" applyFont="1" applyFill="1" applyBorder="1" applyAlignment="1" applyProtection="1">
      <alignment horizontal="center" vertical="center"/>
    </xf>
    <xf numFmtId="37" fontId="4" fillId="27" borderId="35" xfId="6" applyNumberFormat="1" applyFont="1" applyFill="1" applyBorder="1" applyAlignment="1" applyProtection="1">
      <alignment vertical="center"/>
    </xf>
    <xf numFmtId="37" fontId="6" fillId="27" borderId="25" xfId="958" applyNumberFormat="1" applyFont="1" applyFill="1" applyBorder="1" applyAlignment="1" applyProtection="1">
      <alignment horizontal="center" vertical="center"/>
    </xf>
    <xf numFmtId="0" fontId="42" fillId="27" borderId="25" xfId="0" applyFont="1" applyFill="1" applyBorder="1" applyAlignment="1" applyProtection="1">
      <alignment vertical="center" wrapText="1"/>
    </xf>
    <xf numFmtId="166" fontId="42" fillId="33" borderId="25" xfId="0" applyNumberFormat="1" applyFont="1" applyFill="1" applyBorder="1" applyAlignment="1" applyProtection="1">
      <alignment vertical="center"/>
    </xf>
    <xf numFmtId="166" fontId="42" fillId="33" borderId="6" xfId="0" applyNumberFormat="1" applyFont="1" applyFill="1" applyBorder="1" applyAlignment="1" applyProtection="1">
      <alignment vertical="center"/>
    </xf>
    <xf numFmtId="0" fontId="2" fillId="27" borderId="25" xfId="0" applyFont="1" applyFill="1" applyBorder="1" applyAlignment="1" applyProtection="1">
      <alignment vertical="center"/>
    </xf>
    <xf numFmtId="1" fontId="2" fillId="27" borderId="0" xfId="0" applyNumberFormat="1" applyFont="1" applyFill="1" applyAlignment="1" applyProtection="1">
      <alignment horizontal="center" vertical="center"/>
    </xf>
    <xf numFmtId="1" fontId="2" fillId="27" borderId="31" xfId="0" applyNumberFormat="1" applyFont="1" applyFill="1" applyBorder="1" applyAlignment="1" applyProtection="1">
      <alignment vertical="center"/>
    </xf>
    <xf numFmtId="49" fontId="43" fillId="33" borderId="21" xfId="0" applyNumberFormat="1" applyFont="1" applyFill="1" applyBorder="1" applyAlignment="1" applyProtection="1">
      <alignment horizontal="center" vertical="center"/>
    </xf>
    <xf numFmtId="49" fontId="63" fillId="0" borderId="21" xfId="2972" applyNumberFormat="1" applyFont="1" applyBorder="1" applyAlignment="1" applyProtection="1">
      <alignment horizontal="center" vertical="center" wrapText="1"/>
      <protection locked="0"/>
    </xf>
    <xf numFmtId="0" fontId="53" fillId="12" borderId="21" xfId="3210" quotePrefix="1" applyNumberFormat="1" applyFont="1" applyFill="1" applyBorder="1" applyAlignment="1" applyProtection="1">
      <alignment horizontal="center" vertical="center"/>
    </xf>
    <xf numFmtId="0" fontId="90" fillId="0" borderId="0" xfId="0" applyFont="1" applyProtection="1"/>
    <xf numFmtId="0" fontId="2" fillId="27" borderId="0" xfId="0" applyFont="1" applyFill="1" applyProtection="1"/>
    <xf numFmtId="49" fontId="63" fillId="0" borderId="37" xfId="2972" applyNumberFormat="1" applyFont="1" applyBorder="1" applyAlignment="1" applyProtection="1">
      <alignment horizontal="center" vertical="center" wrapText="1"/>
      <protection locked="0"/>
    </xf>
    <xf numFmtId="49" fontId="63" fillId="0" borderId="24" xfId="2972" applyNumberFormat="1" applyFont="1" applyBorder="1" applyAlignment="1" applyProtection="1">
      <alignment horizontal="center" vertical="center" wrapText="1"/>
      <protection locked="0"/>
    </xf>
    <xf numFmtId="49" fontId="89" fillId="28" borderId="25" xfId="2972" applyNumberFormat="1" applyFont="1" applyFill="1" applyBorder="1" applyAlignment="1" applyProtection="1">
      <alignment horizontal="center" vertical="center" wrapText="1"/>
    </xf>
    <xf numFmtId="49" fontId="89" fillId="28" borderId="40" xfId="2972" applyNumberFormat="1" applyFont="1" applyFill="1" applyBorder="1" applyAlignment="1" applyProtection="1">
      <alignment horizontal="center" vertical="center" wrapText="1"/>
    </xf>
    <xf numFmtId="49" fontId="61" fillId="33" borderId="21" xfId="0" applyNumberFormat="1" applyFont="1" applyFill="1" applyBorder="1" applyAlignment="1" applyProtection="1">
      <alignment horizontal="center" vertical="center"/>
    </xf>
    <xf numFmtId="49" fontId="4" fillId="27" borderId="21" xfId="958" applyNumberFormat="1" applyFont="1" applyFill="1" applyBorder="1" applyAlignment="1" applyProtection="1">
      <alignment horizontal="center" vertical="center"/>
      <protection locked="0"/>
    </xf>
    <xf numFmtId="49" fontId="4" fillId="27" borderId="21" xfId="958" applyNumberFormat="1" applyFont="1" applyFill="1" applyBorder="1" applyAlignment="1" applyProtection="1">
      <alignment horizontal="center" vertical="center"/>
      <protection locked="0"/>
    </xf>
    <xf numFmtId="0" fontId="40" fillId="27" borderId="0" xfId="0" applyFont="1" applyFill="1" applyAlignment="1">
      <alignment horizontal="center"/>
    </xf>
    <xf numFmtId="0" fontId="41" fillId="27" borderId="21" xfId="0" applyFont="1" applyFill="1" applyBorder="1" applyAlignment="1" applyProtection="1">
      <alignment horizontal="left" vertical="center" wrapText="1"/>
      <protection locked="0"/>
    </xf>
    <xf numFmtId="0" fontId="41" fillId="27" borderId="21" xfId="0" applyFont="1" applyFill="1" applyBorder="1" applyAlignment="1" applyProtection="1">
      <alignment horizontal="left" vertical="center" wrapText="1"/>
      <protection locked="0"/>
    </xf>
    <xf numFmtId="0" fontId="53" fillId="12" borderId="37" xfId="3210" quotePrefix="1" applyNumberFormat="1" applyFont="1" applyFill="1" applyBorder="1" applyAlignment="1" applyProtection="1">
      <alignment horizontal="center" vertical="center"/>
    </xf>
    <xf numFmtId="0" fontId="53" fillId="12" borderId="24" xfId="3210" quotePrefix="1" applyNumberFormat="1" applyFont="1" applyFill="1" applyBorder="1" applyAlignment="1" applyProtection="1">
      <alignment horizontal="center" vertical="center"/>
    </xf>
    <xf numFmtId="166" fontId="41" fillId="31" borderId="25" xfId="0" applyNumberFormat="1" applyFont="1" applyFill="1" applyBorder="1" applyAlignment="1" applyProtection="1">
      <alignment vertical="center"/>
      <protection locked="0"/>
    </xf>
    <xf numFmtId="3" fontId="56" fillId="31" borderId="23" xfId="0" applyNumberFormat="1" applyFont="1" applyFill="1" applyBorder="1" applyAlignment="1" applyProtection="1">
      <alignment horizontal="center"/>
    </xf>
    <xf numFmtId="3" fontId="55" fillId="32" borderId="37" xfId="0" applyNumberFormat="1" applyFont="1" applyFill="1" applyBorder="1" applyAlignment="1" applyProtection="1">
      <alignment horizontal="center" vertical="center"/>
    </xf>
    <xf numFmtId="3" fontId="41" fillId="31" borderId="25" xfId="0" applyNumberFormat="1" applyFont="1" applyFill="1" applyBorder="1" applyAlignment="1" applyProtection="1">
      <alignment vertical="center"/>
    </xf>
    <xf numFmtId="166" fontId="42" fillId="37" borderId="21" xfId="0" applyNumberFormat="1" applyFont="1" applyFill="1" applyBorder="1" applyAlignment="1" applyProtection="1">
      <alignment vertical="center"/>
    </xf>
    <xf numFmtId="166" fontId="92" fillId="27" borderId="21" xfId="0" applyNumberFormat="1" applyFont="1" applyFill="1" applyBorder="1" applyAlignment="1" applyProtection="1">
      <alignment vertical="center"/>
      <protection locked="0"/>
    </xf>
    <xf numFmtId="166" fontId="46" fillId="37" borderId="21" xfId="0" applyNumberFormat="1" applyFont="1" applyFill="1" applyBorder="1" applyAlignment="1" applyProtection="1">
      <alignment vertical="center"/>
    </xf>
    <xf numFmtId="166" fontId="46" fillId="37" borderId="37" xfId="0" applyNumberFormat="1" applyFont="1" applyFill="1" applyBorder="1" applyAlignment="1" applyProtection="1">
      <alignment vertical="center"/>
    </xf>
    <xf numFmtId="166" fontId="46" fillId="33" borderId="6" xfId="0" applyNumberFormat="1" applyFont="1" applyFill="1" applyBorder="1" applyAlignment="1" applyProtection="1">
      <alignment vertical="center"/>
    </xf>
    <xf numFmtId="166" fontId="46" fillId="37" borderId="24" xfId="0" applyNumberFormat="1" applyFont="1" applyFill="1" applyBorder="1" applyAlignment="1" applyProtection="1">
      <alignment vertical="center"/>
    </xf>
    <xf numFmtId="0" fontId="43" fillId="33" borderId="41" xfId="0" applyFont="1" applyFill="1" applyBorder="1" applyAlignment="1" applyProtection="1">
      <alignment horizontal="center" vertical="center"/>
    </xf>
    <xf numFmtId="166" fontId="46" fillId="38" borderId="21" xfId="0" applyNumberFormat="1" applyFont="1" applyFill="1" applyBorder="1" applyAlignment="1" applyProtection="1">
      <alignment vertical="center"/>
    </xf>
    <xf numFmtId="166" fontId="92" fillId="29" borderId="24" xfId="0" applyNumberFormat="1" applyFont="1" applyFill="1" applyBorder="1" applyAlignment="1" applyProtection="1">
      <alignment vertical="center"/>
      <protection locked="0"/>
    </xf>
    <xf numFmtId="166" fontId="92" fillId="29" borderId="21" xfId="0" applyNumberFormat="1" applyFont="1" applyFill="1" applyBorder="1" applyAlignment="1" applyProtection="1">
      <alignment vertical="center"/>
      <protection locked="0"/>
    </xf>
    <xf numFmtId="166" fontId="92" fillId="27" borderId="24" xfId="0" applyNumberFormat="1" applyFont="1" applyFill="1" applyBorder="1" applyAlignment="1" applyProtection="1">
      <alignment vertical="center"/>
      <protection locked="0"/>
    </xf>
    <xf numFmtId="3" fontId="2" fillId="30" borderId="21" xfId="0" applyNumberFormat="1" applyFont="1" applyFill="1" applyBorder="1" applyAlignment="1" applyProtection="1">
      <alignment horizontal="center" vertical="center" wrapText="1"/>
    </xf>
    <xf numFmtId="0" fontId="92" fillId="33" borderId="25" xfId="0" applyNumberFormat="1" applyFont="1" applyFill="1" applyBorder="1" applyAlignment="1" applyProtection="1">
      <alignment horizontal="right" vertical="center"/>
    </xf>
    <xf numFmtId="166" fontId="92" fillId="28" borderId="35" xfId="0" applyNumberFormat="1" applyFont="1" applyFill="1" applyBorder="1" applyAlignment="1" applyProtection="1">
      <alignment horizontal="right" vertical="center"/>
    </xf>
    <xf numFmtId="166" fontId="92" fillId="29" borderId="24" xfId="0" applyNumberFormat="1" applyFont="1" applyFill="1" applyBorder="1" applyAlignment="1" applyProtection="1">
      <alignment horizontal="right" vertical="center"/>
      <protection locked="0"/>
    </xf>
    <xf numFmtId="166" fontId="92" fillId="29" borderId="21" xfId="0" applyNumberFormat="1" applyFont="1" applyFill="1" applyBorder="1" applyAlignment="1" applyProtection="1">
      <alignment horizontal="right" vertical="center"/>
      <protection locked="0"/>
    </xf>
    <xf numFmtId="166" fontId="1" fillId="29" borderId="37" xfId="6" applyNumberFormat="1" applyFont="1" applyFill="1" applyBorder="1" applyAlignment="1" applyProtection="1">
      <alignment horizontal="right" vertical="center"/>
      <protection locked="0"/>
    </xf>
    <xf numFmtId="166" fontId="92" fillId="33" borderId="25" xfId="0" applyNumberFormat="1" applyFont="1" applyFill="1" applyBorder="1" applyAlignment="1" applyProtection="1">
      <alignment horizontal="right" vertical="center"/>
    </xf>
    <xf numFmtId="166" fontId="1" fillId="29" borderId="21" xfId="958" applyNumberFormat="1" applyFont="1" applyFill="1" applyBorder="1" applyAlignment="1" applyProtection="1">
      <alignment horizontal="right" vertical="center"/>
      <protection locked="0"/>
    </xf>
    <xf numFmtId="166" fontId="1" fillId="29" borderId="37" xfId="958" applyNumberFormat="1" applyFont="1" applyFill="1" applyBorder="1" applyAlignment="1" applyProtection="1">
      <alignment horizontal="right" vertical="center"/>
      <protection locked="0"/>
    </xf>
    <xf numFmtId="166" fontId="92" fillId="27" borderId="24" xfId="0" applyNumberFormat="1" applyFont="1" applyFill="1" applyBorder="1" applyAlignment="1" applyProtection="1">
      <alignment horizontal="right" vertical="center"/>
      <protection locked="0"/>
    </xf>
    <xf numFmtId="166" fontId="92" fillId="27" borderId="21" xfId="0" applyNumberFormat="1" applyFont="1" applyFill="1" applyBorder="1" applyAlignment="1" applyProtection="1">
      <alignment horizontal="right" vertical="center"/>
      <protection locked="0"/>
    </xf>
    <xf numFmtId="166" fontId="1" fillId="27" borderId="21" xfId="958" applyNumberFormat="1" applyFont="1" applyFill="1" applyBorder="1" applyAlignment="1" applyProtection="1">
      <alignment horizontal="right" vertical="center"/>
      <protection locked="0"/>
    </xf>
    <xf numFmtId="166" fontId="1" fillId="29" borderId="21" xfId="958" applyNumberFormat="1" applyFont="1" applyFill="1" applyBorder="1" applyAlignment="1" applyProtection="1">
      <alignment horizontal="right" vertical="center"/>
    </xf>
    <xf numFmtId="166" fontId="46" fillId="37" borderId="21" xfId="0" applyNumberFormat="1" applyFont="1" applyFill="1" applyBorder="1" applyAlignment="1" applyProtection="1">
      <alignment horizontal="right" vertical="center"/>
    </xf>
    <xf numFmtId="166" fontId="92" fillId="29" borderId="37" xfId="0" applyNumberFormat="1" applyFont="1" applyFill="1" applyBorder="1" applyAlignment="1" applyProtection="1">
      <alignment horizontal="right" vertical="center"/>
      <protection locked="0"/>
    </xf>
    <xf numFmtId="166" fontId="93" fillId="33" borderId="25" xfId="958" applyNumberFormat="1" applyFont="1" applyFill="1" applyBorder="1" applyAlignment="1" applyProtection="1">
      <alignment horizontal="right" vertical="center"/>
    </xf>
    <xf numFmtId="166" fontId="93" fillId="37" borderId="21" xfId="958" applyNumberFormat="1" applyFont="1" applyFill="1" applyBorder="1" applyAlignment="1" applyProtection="1">
      <alignment horizontal="right" vertical="center"/>
    </xf>
    <xf numFmtId="0" fontId="40" fillId="27" borderId="0" xfId="0" applyFont="1" applyFill="1" applyAlignment="1" applyProtection="1">
      <alignment vertical="center"/>
    </xf>
    <xf numFmtId="166" fontId="46" fillId="33" borderId="6" xfId="0" applyNumberFormat="1" applyFont="1" applyFill="1" applyBorder="1" applyAlignment="1" applyProtection="1">
      <alignment vertical="center"/>
    </xf>
    <xf numFmtId="3" fontId="92" fillId="31" borderId="6" xfId="0" applyNumberFormat="1" applyFont="1" applyFill="1" applyBorder="1" applyAlignment="1" applyProtection="1">
      <alignment vertical="center"/>
    </xf>
    <xf numFmtId="3" fontId="2" fillId="30" borderId="42" xfId="0" applyNumberFormat="1" applyFont="1" applyFill="1" applyBorder="1" applyAlignment="1" applyProtection="1">
      <alignment horizontal="center" vertical="center" wrapText="1"/>
    </xf>
    <xf numFmtId="166" fontId="42" fillId="37" borderId="37" xfId="0" applyNumberFormat="1" applyFont="1" applyFill="1" applyBorder="1" applyAlignment="1" applyProtection="1">
      <alignment vertical="center"/>
    </xf>
    <xf numFmtId="49" fontId="41" fillId="27" borderId="23" xfId="0" applyNumberFormat="1" applyFont="1" applyFill="1" applyBorder="1" applyAlignment="1">
      <alignment horizontal="center" vertical="center" wrapText="1"/>
    </xf>
    <xf numFmtId="0" fontId="44" fillId="28" borderId="22" xfId="0" applyFont="1" applyFill="1" applyBorder="1" applyAlignment="1">
      <alignment vertical="center"/>
    </xf>
    <xf numFmtId="166" fontId="92" fillId="27" borderId="0" xfId="0" applyNumberFormat="1" applyFont="1" applyFill="1" applyAlignment="1" applyProtection="1">
      <alignment vertical="center"/>
      <protection locked="0"/>
    </xf>
    <xf numFmtId="0" fontId="44" fillId="28" borderId="43" xfId="0" applyFont="1" applyFill="1" applyBorder="1" applyAlignment="1">
      <alignment vertical="center"/>
    </xf>
    <xf numFmtId="0" fontId="44" fillId="28" borderId="44" xfId="0" applyFont="1" applyFill="1" applyBorder="1" applyAlignment="1">
      <alignment vertical="center"/>
    </xf>
    <xf numFmtId="0" fontId="44" fillId="28" borderId="41" xfId="0" applyFont="1" applyFill="1" applyBorder="1" applyAlignment="1">
      <alignment vertical="center"/>
    </xf>
    <xf numFmtId="166" fontId="46" fillId="33" borderId="25" xfId="0" applyNumberFormat="1" applyFont="1" applyFill="1" applyBorder="1" applyAlignment="1" applyProtection="1">
      <alignment horizontal="center" vertical="center" wrapText="1"/>
    </xf>
    <xf numFmtId="166" fontId="46" fillId="33" borderId="6" xfId="0" applyNumberFormat="1" applyFont="1" applyFill="1" applyBorder="1" applyAlignment="1" applyProtection="1">
      <alignment horizontal="center" vertical="center" wrapText="1"/>
    </xf>
    <xf numFmtId="49" fontId="43" fillId="33" borderId="23" xfId="0" applyNumberFormat="1" applyFont="1" applyFill="1" applyBorder="1" applyAlignment="1" applyProtection="1">
      <alignment horizontal="center" vertical="center"/>
    </xf>
    <xf numFmtId="166" fontId="46" fillId="33" borderId="23" xfId="0" applyNumberFormat="1" applyFont="1" applyFill="1" applyBorder="1" applyAlignment="1" applyProtection="1">
      <alignment horizontal="center" vertical="center" wrapText="1"/>
    </xf>
    <xf numFmtId="0" fontId="65" fillId="32" borderId="25" xfId="0" applyFont="1" applyFill="1" applyBorder="1" applyAlignment="1" applyProtection="1">
      <alignment vertical="center"/>
    </xf>
    <xf numFmtId="1" fontId="0" fillId="27" borderId="0" xfId="0" applyNumberFormat="1" applyFill="1" applyBorder="1" applyAlignment="1" applyProtection="1">
      <alignment vertical="center"/>
    </xf>
    <xf numFmtId="0" fontId="60" fillId="32" borderId="25" xfId="0" applyFont="1" applyFill="1" applyBorder="1" applyAlignment="1" applyProtection="1">
      <alignment horizontal="center" vertical="center"/>
    </xf>
    <xf numFmtId="0" fontId="9" fillId="29" borderId="21" xfId="958" applyNumberFormat="1" applyFont="1" applyFill="1" applyBorder="1" applyAlignment="1" applyProtection="1">
      <alignment horizontal="center" vertical="center"/>
    </xf>
    <xf numFmtId="0" fontId="43" fillId="28" borderId="37" xfId="0" applyFont="1" applyFill="1" applyBorder="1"/>
    <xf numFmtId="0" fontId="43" fillId="28" borderId="22" xfId="0" applyFont="1" applyFill="1" applyBorder="1"/>
    <xf numFmtId="0" fontId="43" fillId="28" borderId="24" xfId="0" applyFont="1" applyFill="1" applyBorder="1"/>
    <xf numFmtId="166" fontId="46" fillId="38" borderId="21" xfId="0" applyNumberFormat="1" applyFont="1" applyFill="1" applyBorder="1" applyAlignment="1" applyProtection="1">
      <alignment horizontal="right" vertical="center" wrapText="1"/>
    </xf>
    <xf numFmtId="166" fontId="46" fillId="33" borderId="6" xfId="0" applyNumberFormat="1" applyFont="1" applyFill="1" applyBorder="1" applyAlignment="1" applyProtection="1">
      <alignment horizontal="right" vertical="center" wrapText="1"/>
    </xf>
    <xf numFmtId="0" fontId="9" fillId="29" borderId="37" xfId="958" applyNumberFormat="1" applyFont="1" applyFill="1" applyBorder="1" applyAlignment="1" applyProtection="1">
      <alignment horizontal="center" vertical="center"/>
    </xf>
    <xf numFmtId="49" fontId="41" fillId="27" borderId="23" xfId="0" applyNumberFormat="1" applyFont="1" applyFill="1" applyBorder="1" applyAlignment="1">
      <alignment horizontal="left" vertical="center" wrapText="1"/>
    </xf>
    <xf numFmtId="0" fontId="41" fillId="27" borderId="0" xfId="0" applyFont="1" applyFill="1" applyAlignment="1">
      <alignment vertical="center"/>
    </xf>
    <xf numFmtId="0" fontId="44" fillId="28" borderId="28" xfId="0" applyFont="1" applyFill="1" applyBorder="1" applyAlignment="1">
      <alignment vertical="center"/>
    </xf>
    <xf numFmtId="49" fontId="41" fillId="0" borderId="23" xfId="0" applyNumberFormat="1" applyFont="1" applyFill="1" applyBorder="1" applyAlignment="1">
      <alignment horizontal="left" vertical="center" wrapText="1"/>
    </xf>
    <xf numFmtId="0" fontId="41" fillId="0" borderId="21" xfId="0" applyFont="1" applyFill="1" applyBorder="1" applyAlignment="1">
      <alignment vertical="center" wrapText="1"/>
    </xf>
    <xf numFmtId="0" fontId="44" fillId="28" borderId="29" xfId="0" applyFont="1" applyFill="1" applyBorder="1" applyAlignment="1">
      <alignment vertical="center"/>
    </xf>
    <xf numFmtId="0" fontId="88" fillId="28" borderId="29" xfId="0" applyFont="1" applyFill="1" applyBorder="1" applyAlignment="1">
      <alignment vertical="center"/>
    </xf>
    <xf numFmtId="49" fontId="42" fillId="0" borderId="23" xfId="0" applyNumberFormat="1" applyFont="1" applyFill="1" applyBorder="1" applyAlignment="1">
      <alignment horizontal="left" vertical="center" wrapText="1"/>
    </xf>
    <xf numFmtId="0" fontId="42" fillId="0" borderId="21" xfId="0" applyFont="1" applyFill="1" applyBorder="1" applyAlignment="1">
      <alignment vertical="center" wrapText="1"/>
    </xf>
    <xf numFmtId="0" fontId="42" fillId="27" borderId="0" xfId="0" applyFont="1" applyFill="1" applyAlignment="1">
      <alignment vertical="center"/>
    </xf>
    <xf numFmtId="166" fontId="92" fillId="33" borderId="25" xfId="0" applyNumberFormat="1" applyFont="1" applyFill="1" applyBorder="1" applyAlignment="1" applyProtection="1">
      <alignment vertical="center"/>
    </xf>
    <xf numFmtId="166" fontId="92" fillId="33" borderId="6" xfId="0" applyNumberFormat="1" applyFont="1" applyFill="1" applyBorder="1" applyAlignment="1" applyProtection="1">
      <alignment vertical="center"/>
    </xf>
    <xf numFmtId="166" fontId="94" fillId="31" borderId="21" xfId="0" applyNumberFormat="1" applyFont="1" applyFill="1" applyBorder="1" applyAlignment="1" applyProtection="1">
      <alignment vertical="center"/>
    </xf>
    <xf numFmtId="166" fontId="92" fillId="31" borderId="21" xfId="0" applyNumberFormat="1" applyFont="1" applyFill="1" applyBorder="1" applyAlignment="1" applyProtection="1">
      <alignment vertical="center"/>
    </xf>
    <xf numFmtId="166" fontId="92" fillId="27" borderId="25" xfId="0" applyNumberFormat="1" applyFont="1" applyFill="1" applyBorder="1" applyAlignment="1" applyProtection="1">
      <alignment vertical="center"/>
      <protection locked="0"/>
    </xf>
    <xf numFmtId="0" fontId="41" fillId="0" borderId="21" xfId="0" applyFont="1" applyFill="1" applyBorder="1" applyAlignment="1" applyProtection="1">
      <alignment vertical="center" wrapText="1"/>
      <protection locked="0"/>
    </xf>
    <xf numFmtId="0" fontId="41" fillId="0" borderId="21" xfId="0" applyFont="1" applyFill="1" applyBorder="1" applyAlignment="1" applyProtection="1">
      <alignment vertical="center" wrapText="1"/>
      <protection locked="0"/>
    </xf>
    <xf numFmtId="166" fontId="92" fillId="27" borderId="21" xfId="0" applyNumberFormat="1" applyFont="1" applyFill="1" applyBorder="1" applyAlignment="1" applyProtection="1">
      <alignment vertical="center"/>
      <protection locked="0"/>
    </xf>
    <xf numFmtId="0" fontId="41" fillId="27" borderId="25" xfId="0" applyFont="1" applyFill="1" applyBorder="1" applyAlignment="1">
      <alignment vertical="center"/>
    </xf>
    <xf numFmtId="0" fontId="44" fillId="28" borderId="30" xfId="0" applyFont="1" applyFill="1" applyBorder="1" applyAlignment="1">
      <alignment vertical="center"/>
    </xf>
    <xf numFmtId="0" fontId="65" fillId="32" borderId="21" xfId="0" applyFont="1" applyFill="1" applyBorder="1" applyAlignment="1" applyProtection="1">
      <alignment horizontal="center" vertical="center"/>
    </xf>
    <xf numFmtId="49" fontId="41" fillId="0" borderId="23" xfId="0" applyNumberFormat="1" applyFont="1" applyFill="1" applyBorder="1" applyAlignment="1">
      <alignment vertical="center" wrapText="1"/>
    </xf>
    <xf numFmtId="3" fontId="92" fillId="33" borderId="25" xfId="0" applyNumberFormat="1" applyFont="1" applyFill="1" applyBorder="1" applyAlignment="1" applyProtection="1">
      <alignment vertical="center"/>
    </xf>
    <xf numFmtId="3" fontId="92" fillId="33" borderId="6" xfId="0" applyNumberFormat="1" applyFont="1" applyFill="1" applyBorder="1" applyAlignment="1" applyProtection="1">
      <alignment vertical="center"/>
    </xf>
    <xf numFmtId="0" fontId="44" fillId="28" borderId="37" xfId="0" applyFont="1" applyFill="1" applyBorder="1" applyAlignment="1">
      <alignment vertical="center"/>
    </xf>
    <xf numFmtId="0" fontId="44" fillId="28" borderId="24" xfId="0" applyFont="1" applyFill="1" applyBorder="1" applyAlignment="1">
      <alignment vertical="center"/>
    </xf>
    <xf numFmtId="0" fontId="41" fillId="27" borderId="21" xfId="0" applyFont="1" applyFill="1" applyBorder="1" applyAlignment="1" applyProtection="1">
      <alignment vertical="center"/>
      <protection locked="0"/>
    </xf>
    <xf numFmtId="0" fontId="41" fillId="0" borderId="37" xfId="0" applyFont="1" applyFill="1" applyBorder="1" applyAlignment="1" applyProtection="1">
      <alignment vertical="center" wrapText="1"/>
      <protection locked="0"/>
    </xf>
    <xf numFmtId="0" fontId="42" fillId="28" borderId="23" xfId="0" applyFont="1" applyFill="1" applyBorder="1" applyAlignment="1" applyProtection="1">
      <alignment vertical="center" wrapText="1"/>
    </xf>
    <xf numFmtId="0" fontId="41" fillId="0" borderId="24" xfId="0" applyFont="1" applyFill="1" applyBorder="1" applyAlignment="1" applyProtection="1">
      <alignment vertical="center" wrapText="1"/>
      <protection locked="0"/>
    </xf>
    <xf numFmtId="0" fontId="41" fillId="27" borderId="21" xfId="0" applyFont="1" applyFill="1" applyBorder="1" applyAlignment="1" applyProtection="1">
      <alignment vertical="center"/>
      <protection locked="0"/>
    </xf>
    <xf numFmtId="0" fontId="41" fillId="0" borderId="21" xfId="0" applyFont="1" applyFill="1" applyBorder="1" applyAlignment="1" applyProtection="1">
      <alignment vertical="center" wrapText="1"/>
      <protection locked="0"/>
    </xf>
    <xf numFmtId="0" fontId="42" fillId="28" borderId="38" xfId="0" applyFont="1" applyFill="1" applyBorder="1" applyAlignment="1" applyProtection="1">
      <alignment vertical="center" wrapText="1"/>
    </xf>
    <xf numFmtId="0" fontId="42" fillId="28" borderId="6"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92" fillId="27" borderId="21" xfId="0" applyFont="1" applyFill="1" applyBorder="1" applyAlignment="1" applyProtection="1">
      <alignment vertical="center"/>
      <protection locked="0"/>
    </xf>
    <xf numFmtId="3" fontId="92" fillId="27" borderId="21" xfId="0" applyNumberFormat="1" applyFont="1" applyFill="1" applyBorder="1" applyAlignment="1" applyProtection="1">
      <alignment vertical="center"/>
      <protection locked="0"/>
    </xf>
    <xf numFmtId="3" fontId="92" fillId="27" borderId="21" xfId="0" applyNumberFormat="1" applyFont="1" applyFill="1" applyBorder="1" applyAlignment="1" applyProtection="1">
      <alignment vertical="center"/>
      <protection locked="0"/>
    </xf>
    <xf numFmtId="0" fontId="46" fillId="28" borderId="23" xfId="0" applyFont="1" applyFill="1" applyBorder="1" applyAlignment="1" applyProtection="1">
      <alignment vertical="center"/>
    </xf>
    <xf numFmtId="3" fontId="46" fillId="38" borderId="21" xfId="0" applyNumberFormat="1" applyFont="1" applyFill="1" applyBorder="1" applyAlignment="1" applyProtection="1">
      <alignment vertical="center"/>
    </xf>
    <xf numFmtId="0" fontId="46" fillId="28" borderId="38" xfId="0" applyFont="1" applyFill="1" applyBorder="1" applyAlignment="1" applyProtection="1">
      <alignment vertical="center"/>
    </xf>
    <xf numFmtId="0" fontId="46" fillId="28" borderId="21" xfId="0" applyFont="1" applyFill="1" applyBorder="1" applyAlignment="1" applyProtection="1">
      <alignment vertical="center"/>
    </xf>
    <xf numFmtId="3" fontId="46" fillId="38" borderId="23" xfId="0" applyNumberFormat="1" applyFont="1" applyFill="1" applyBorder="1" applyAlignment="1" applyProtection="1">
      <alignment vertical="center"/>
    </xf>
    <xf numFmtId="3" fontId="46" fillId="38" borderId="21" xfId="0" applyNumberFormat="1" applyFont="1" applyFill="1" applyBorder="1" applyAlignment="1" applyProtection="1">
      <alignment vertical="center"/>
    </xf>
    <xf numFmtId="0" fontId="46" fillId="28" borderId="21" xfId="0" applyFont="1" applyFill="1" applyBorder="1" applyAlignment="1" applyProtection="1">
      <alignment horizontal="left" vertical="center"/>
    </xf>
    <xf numFmtId="3" fontId="46" fillId="29" borderId="21" xfId="0" applyNumberFormat="1" applyFont="1" applyFill="1" applyBorder="1" applyAlignment="1" applyProtection="1">
      <alignment vertical="center"/>
      <protection locked="0"/>
    </xf>
    <xf numFmtId="3" fontId="46" fillId="27" borderId="21" xfId="0" applyNumberFormat="1" applyFont="1" applyFill="1" applyBorder="1" applyAlignment="1" applyProtection="1">
      <alignment vertical="center"/>
      <protection locked="0"/>
    </xf>
    <xf numFmtId="0" fontId="92" fillId="27" borderId="21" xfId="0" applyFont="1" applyFill="1" applyBorder="1" applyAlignment="1" applyProtection="1">
      <alignment vertical="center"/>
      <protection locked="0"/>
    </xf>
    <xf numFmtId="3" fontId="92" fillId="27" borderId="21" xfId="0" applyNumberFormat="1" applyFont="1" applyFill="1" applyBorder="1" applyAlignment="1" applyProtection="1">
      <alignment vertical="center"/>
      <protection locked="0"/>
    </xf>
    <xf numFmtId="3" fontId="46" fillId="38" borderId="21" xfId="0" applyNumberFormat="1" applyFont="1" applyFill="1" applyBorder="1" applyAlignment="1" applyProtection="1">
      <alignment vertical="center"/>
    </xf>
    <xf numFmtId="0" fontId="46" fillId="31" borderId="21" xfId="0" applyFont="1" applyFill="1" applyBorder="1" applyAlignment="1" applyProtection="1">
      <alignment vertical="center"/>
    </xf>
    <xf numFmtId="49" fontId="63" fillId="0" borderId="23" xfId="2972" applyNumberFormat="1" applyFont="1" applyBorder="1" applyAlignment="1" applyProtection="1">
      <alignment horizontal="center" vertical="center" wrapText="1"/>
      <protection locked="0"/>
    </xf>
    <xf numFmtId="49" fontId="89" fillId="28" borderId="6" xfId="2972" applyNumberFormat="1" applyFont="1" applyFill="1" applyBorder="1" applyAlignment="1" applyProtection="1">
      <alignment horizontal="center" vertical="center" wrapText="1"/>
    </xf>
    <xf numFmtId="49" fontId="63" fillId="0" borderId="26" xfId="2972" applyNumberFormat="1" applyFont="1" applyBorder="1" applyAlignment="1" applyProtection="1">
      <alignment horizontal="center" vertical="center" wrapText="1"/>
      <protection locked="0"/>
    </xf>
    <xf numFmtId="49" fontId="63" fillId="0" borderId="38" xfId="2972" applyNumberFormat="1" applyFont="1" applyBorder="1" applyAlignment="1" applyProtection="1">
      <alignment horizontal="center" vertical="center" wrapText="1"/>
      <protection locked="0"/>
    </xf>
    <xf numFmtId="49" fontId="89" fillId="28" borderId="45" xfId="2972" applyNumberFormat="1" applyFont="1" applyFill="1" applyBorder="1" applyAlignment="1" applyProtection="1">
      <alignment horizontal="center" vertical="center" wrapText="1"/>
    </xf>
    <xf numFmtId="0" fontId="88" fillId="28" borderId="29" xfId="0" applyFont="1" applyFill="1" applyBorder="1" applyAlignment="1" applyProtection="1">
      <alignment horizontal="center" vertical="center"/>
    </xf>
    <xf numFmtId="49" fontId="1" fillId="25" borderId="21" xfId="3210" applyNumberFormat="1" applyFont="1" applyFill="1" applyBorder="1" applyAlignment="1" applyProtection="1">
      <alignment horizontal="center" vertical="center" wrapText="1"/>
      <protection locked="0"/>
    </xf>
    <xf numFmtId="49" fontId="1" fillId="25" borderId="37" xfId="3210" applyNumberFormat="1" applyFont="1" applyFill="1" applyBorder="1" applyAlignment="1" applyProtection="1">
      <alignment horizontal="center" vertical="center" wrapText="1"/>
      <protection locked="0"/>
    </xf>
    <xf numFmtId="49" fontId="90" fillId="28" borderId="6" xfId="3210" applyNumberFormat="1" applyFont="1" applyFill="1" applyBorder="1" applyAlignment="1" applyProtection="1">
      <alignment horizontal="center" vertical="center" wrapText="1"/>
    </xf>
    <xf numFmtId="49" fontId="48" fillId="25" borderId="24" xfId="3210" applyNumberFormat="1" applyFont="1" applyFill="1" applyBorder="1" applyAlignment="1" applyProtection="1">
      <alignment horizontal="center" vertical="center" wrapText="1"/>
      <protection locked="0"/>
    </xf>
    <xf numFmtId="49" fontId="48" fillId="25" borderId="21" xfId="3210" applyNumberFormat="1" applyFont="1" applyFill="1" applyBorder="1" applyAlignment="1" applyProtection="1">
      <alignment horizontal="center" vertical="center" wrapText="1"/>
      <protection locked="0"/>
    </xf>
    <xf numFmtId="49" fontId="48" fillId="25" borderId="21" xfId="3210" applyNumberFormat="1" applyFont="1" applyFill="1" applyBorder="1" applyAlignment="1" applyProtection="1">
      <alignment horizontal="center" vertical="center" wrapText="1"/>
      <protection locked="0"/>
    </xf>
    <xf numFmtId="49" fontId="48" fillId="25" borderId="37" xfId="3210" applyNumberFormat="1" applyFont="1" applyFill="1" applyBorder="1" applyAlignment="1" applyProtection="1">
      <alignment horizontal="center" vertical="center" wrapText="1"/>
      <protection locked="0"/>
    </xf>
    <xf numFmtId="49" fontId="90" fillId="28" borderId="45" xfId="3210" applyNumberFormat="1"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42" fillId="31" borderId="21" xfId="0" applyFont="1" applyFill="1" applyBorder="1" applyAlignment="1" applyProtection="1">
      <alignment horizontal="center" vertical="center"/>
    </xf>
    <xf numFmtId="0" fontId="91" fillId="27" borderId="37" xfId="0" applyFont="1" applyFill="1" applyBorder="1" applyAlignment="1" applyProtection="1">
      <alignment horizontal="center" vertical="center"/>
    </xf>
    <xf numFmtId="0" fontId="91" fillId="27" borderId="37" xfId="0" applyFont="1" applyFill="1" applyBorder="1" applyAlignment="1" applyProtection="1">
      <alignment vertical="center"/>
    </xf>
    <xf numFmtId="49" fontId="1" fillId="25" borderId="21" xfId="3210" applyNumberFormat="1" applyFont="1" applyFill="1" applyBorder="1" applyAlignment="1" applyProtection="1">
      <alignment horizontal="center" vertical="center" wrapText="1"/>
      <protection locked="0"/>
    </xf>
    <xf numFmtId="49" fontId="93" fillId="28" borderId="6" xfId="3210" applyNumberFormat="1" applyFont="1" applyFill="1" applyBorder="1" applyAlignment="1" applyProtection="1">
      <alignment horizontal="center" vertical="center" wrapText="1"/>
    </xf>
    <xf numFmtId="49" fontId="1" fillId="25" borderId="24" xfId="3210" applyNumberFormat="1" applyFont="1" applyFill="1" applyBorder="1" applyAlignment="1" applyProtection="1">
      <alignment horizontal="center" vertical="center" wrapText="1"/>
      <protection locked="0"/>
    </xf>
    <xf numFmtId="49" fontId="93" fillId="28" borderId="45" xfId="3210" applyNumberFormat="1" applyFont="1" applyFill="1" applyBorder="1" applyAlignment="1" applyProtection="1">
      <alignment horizontal="center" vertical="center" wrapText="1"/>
    </xf>
    <xf numFmtId="3" fontId="46" fillId="29" borderId="21" xfId="0" applyNumberFormat="1" applyFont="1" applyFill="1" applyBorder="1" applyAlignment="1" applyProtection="1">
      <alignment vertical="center"/>
    </xf>
    <xf numFmtId="3" fontId="46" fillId="29" borderId="23" xfId="0" applyNumberFormat="1" applyFont="1" applyFill="1" applyBorder="1" applyAlignment="1" applyProtection="1">
      <alignment vertical="center"/>
    </xf>
    <xf numFmtId="3" fontId="46" fillId="29" borderId="21" xfId="0" applyNumberFormat="1" applyFont="1" applyFill="1" applyBorder="1" applyAlignment="1" applyProtection="1">
      <alignment vertical="center"/>
      <protection locked="0"/>
    </xf>
    <xf numFmtId="49" fontId="41" fillId="27" borderId="26" xfId="0" applyNumberFormat="1" applyFont="1" applyFill="1" applyBorder="1" applyAlignment="1">
      <alignment vertical="center" wrapText="1"/>
    </xf>
    <xf numFmtId="0" fontId="42" fillId="27" borderId="24" xfId="0" applyFont="1" applyFill="1" applyBorder="1" applyAlignment="1" applyProtection="1">
      <alignment vertical="center" wrapText="1"/>
      <protection locked="0"/>
    </xf>
    <xf numFmtId="49" fontId="41" fillId="27" borderId="23" xfId="0" applyNumberFormat="1" applyFont="1" applyFill="1" applyBorder="1" applyAlignment="1">
      <alignment vertical="center" wrapText="1"/>
    </xf>
    <xf numFmtId="0" fontId="42" fillId="27" borderId="21" xfId="0" applyFont="1" applyFill="1" applyBorder="1" applyAlignment="1">
      <alignment vertical="center"/>
    </xf>
    <xf numFmtId="0" fontId="42" fillId="27" borderId="24" xfId="0" applyFont="1" applyFill="1" applyBorder="1" applyAlignment="1" applyProtection="1">
      <alignment horizontal="left" vertical="center" wrapText="1"/>
      <protection locked="0"/>
    </xf>
    <xf numFmtId="14" fontId="92" fillId="27" borderId="24" xfId="0" applyNumberFormat="1" applyFont="1" applyFill="1" applyBorder="1" applyAlignment="1" applyProtection="1">
      <alignment vertical="center"/>
      <protection locked="0"/>
    </xf>
    <xf numFmtId="3" fontId="92" fillId="27" borderId="24" xfId="0" applyNumberFormat="1" applyFont="1" applyFill="1" applyBorder="1" applyAlignment="1" applyProtection="1">
      <alignment vertical="center"/>
      <protection locked="0"/>
    </xf>
    <xf numFmtId="0" fontId="41" fillId="27" borderId="21" xfId="0" applyFont="1" applyFill="1" applyBorder="1" applyAlignment="1">
      <alignment vertical="center"/>
    </xf>
    <xf numFmtId="49" fontId="41" fillId="27" borderId="21" xfId="0" applyNumberFormat="1" applyFont="1" applyFill="1" applyBorder="1" applyAlignment="1">
      <alignment vertical="center"/>
    </xf>
    <xf numFmtId="0" fontId="41" fillId="27" borderId="21" xfId="0" applyFont="1" applyFill="1" applyBorder="1" applyAlignment="1">
      <alignment horizontal="left" vertical="center"/>
    </xf>
    <xf numFmtId="0" fontId="44" fillId="28" borderId="24" xfId="0" applyFont="1" applyFill="1" applyBorder="1"/>
    <xf numFmtId="0" fontId="44" fillId="28" borderId="37" xfId="0" applyFont="1" applyFill="1" applyBorder="1"/>
    <xf numFmtId="49" fontId="42" fillId="27" borderId="23" xfId="0" applyNumberFormat="1" applyFont="1" applyFill="1" applyBorder="1" applyAlignment="1">
      <alignment vertical="center"/>
    </xf>
    <xf numFmtId="0" fontId="42" fillId="27" borderId="21" xfId="0" applyFont="1" applyFill="1" applyBorder="1" applyAlignment="1" applyProtection="1">
      <alignment vertical="center"/>
    </xf>
    <xf numFmtId="0" fontId="46" fillId="27" borderId="21" xfId="0" applyFont="1" applyFill="1" applyBorder="1" applyAlignment="1" applyProtection="1">
      <alignment vertical="center"/>
    </xf>
    <xf numFmtId="3" fontId="46" fillId="27" borderId="21" xfId="0" applyNumberFormat="1" applyFont="1" applyFill="1" applyBorder="1" applyAlignment="1" applyProtection="1">
      <alignment vertical="center"/>
    </xf>
    <xf numFmtId="49" fontId="42" fillId="27" borderId="21" xfId="0" applyNumberFormat="1" applyFont="1" applyFill="1" applyBorder="1" applyAlignment="1">
      <alignment vertical="center"/>
    </xf>
    <xf numFmtId="6" fontId="92" fillId="27" borderId="25" xfId="0" applyNumberFormat="1" applyFont="1" applyFill="1" applyBorder="1" applyAlignment="1" applyProtection="1">
      <alignment vertical="center"/>
      <protection locked="0"/>
    </xf>
    <xf numFmtId="6" fontId="92" fillId="31" borderId="25" xfId="0" applyNumberFormat="1" applyFont="1" applyFill="1" applyBorder="1" applyAlignment="1">
      <alignment vertical="center"/>
    </xf>
    <xf numFmtId="6" fontId="92" fillId="29" borderId="25" xfId="0" applyNumberFormat="1" applyFont="1" applyFill="1" applyBorder="1" applyAlignment="1" applyProtection="1">
      <alignment vertical="center"/>
      <protection locked="0"/>
    </xf>
    <xf numFmtId="0" fontId="41" fillId="27" borderId="24" xfId="0" applyFont="1" applyFill="1" applyBorder="1" applyAlignment="1" applyProtection="1">
      <alignment vertical="center" wrapText="1"/>
      <protection locked="0"/>
    </xf>
    <xf numFmtId="6" fontId="46" fillId="27" borderId="24" xfId="0" applyNumberFormat="1" applyFont="1" applyFill="1" applyBorder="1" applyAlignment="1" applyProtection="1">
      <alignment vertical="center" wrapText="1"/>
      <protection locked="0"/>
    </xf>
    <xf numFmtId="6" fontId="92" fillId="27" borderId="21" xfId="0" applyNumberFormat="1" applyFont="1" applyFill="1" applyBorder="1" applyAlignment="1" applyProtection="1">
      <alignment vertical="center" wrapText="1"/>
      <protection locked="0"/>
    </xf>
    <xf numFmtId="0" fontId="41" fillId="27" borderId="0" xfId="0" applyFont="1" applyFill="1" applyBorder="1" applyAlignment="1">
      <alignment vertical="center"/>
    </xf>
    <xf numFmtId="49" fontId="42" fillId="27" borderId="23" xfId="0" applyNumberFormat="1" applyFont="1" applyFill="1" applyBorder="1" applyAlignment="1">
      <alignment vertical="center"/>
    </xf>
    <xf numFmtId="0" fontId="56" fillId="31" borderId="28" xfId="0" applyFont="1" applyFill="1" applyBorder="1" applyAlignment="1">
      <alignment horizontal="center" vertical="center"/>
    </xf>
    <xf numFmtId="0" fontId="56" fillId="31" borderId="29" xfId="0" applyFont="1" applyFill="1" applyBorder="1" applyAlignment="1">
      <alignment horizontal="center" vertical="center"/>
    </xf>
    <xf numFmtId="0" fontId="56" fillId="31" borderId="30" xfId="0" applyFont="1" applyFill="1" applyBorder="1" applyAlignment="1">
      <alignment horizontal="center" vertical="center"/>
    </xf>
    <xf numFmtId="0" fontId="91" fillId="27" borderId="35" xfId="0" applyFont="1" applyFill="1" applyBorder="1" applyAlignment="1" applyProtection="1">
      <alignment vertical="center"/>
    </xf>
    <xf numFmtId="1" fontId="91" fillId="27" borderId="0" xfId="0" applyNumberFormat="1" applyFont="1" applyFill="1" applyAlignment="1" applyProtection="1">
      <alignment horizontal="center" vertical="center"/>
    </xf>
    <xf numFmtId="0" fontId="95" fillId="12" borderId="21" xfId="3210" quotePrefix="1" applyNumberFormat="1" applyFont="1" applyFill="1" applyBorder="1" applyAlignment="1" applyProtection="1">
      <alignment horizontal="center" vertical="center"/>
    </xf>
    <xf numFmtId="0" fontId="91" fillId="27" borderId="25" xfId="0" applyFont="1" applyFill="1" applyBorder="1" applyAlignment="1" applyProtection="1">
      <alignment vertical="center"/>
    </xf>
    <xf numFmtId="0" fontId="91" fillId="27" borderId="0" xfId="0" applyFont="1" applyFill="1" applyAlignment="1">
      <alignment vertical="center"/>
    </xf>
    <xf numFmtId="0" fontId="1" fillId="0" borderId="0" xfId="1822" applyFont="1" applyAlignment="1" applyProtection="1">
      <alignment vertical="center"/>
    </xf>
    <xf numFmtId="0" fontId="91" fillId="27" borderId="0" xfId="0" applyFont="1" applyFill="1" applyBorder="1" applyAlignment="1" applyProtection="1">
      <alignment vertical="center"/>
    </xf>
    <xf numFmtId="0" fontId="1" fillId="0" borderId="0" xfId="1822" applyFont="1" applyFill="1" applyBorder="1" applyAlignment="1" applyProtection="1">
      <alignment vertical="center"/>
    </xf>
    <xf numFmtId="167" fontId="63" fillId="0" borderId="21" xfId="2972" applyNumberFormat="1" applyFont="1" applyBorder="1" applyAlignment="1" applyProtection="1">
      <alignment horizontal="left" vertical="center" wrapText="1"/>
      <protection locked="0"/>
    </xf>
    <xf numFmtId="14" fontId="41" fillId="27" borderId="24" xfId="0" applyNumberFormat="1" applyFont="1" applyFill="1" applyBorder="1" applyAlignment="1" applyProtection="1">
      <alignment horizontal="left" vertical="center"/>
      <protection locked="0"/>
    </xf>
    <xf numFmtId="1" fontId="42" fillId="27" borderId="24" xfId="0" applyNumberFormat="1" applyFont="1" applyFill="1" applyBorder="1" applyAlignment="1" applyProtection="1">
      <alignment horizontal="left" vertical="center" wrapText="1"/>
    </xf>
    <xf numFmtId="166" fontId="92" fillId="27" borderId="21" xfId="0" applyNumberFormat="1" applyFont="1" applyFill="1" applyBorder="1" applyAlignment="1" applyProtection="1">
      <alignment vertical="center" wrapText="1"/>
      <protection locked="0"/>
    </xf>
    <xf numFmtId="166" fontId="92" fillId="0" borderId="21" xfId="0" applyNumberFormat="1" applyFont="1" applyFill="1" applyBorder="1" applyAlignment="1" applyProtection="1">
      <alignment vertical="center"/>
    </xf>
    <xf numFmtId="0" fontId="40" fillId="27" borderId="0" xfId="0" applyFont="1" applyFill="1" applyAlignment="1">
      <alignment vertical="top"/>
    </xf>
    <xf numFmtId="0" fontId="67" fillId="35" borderId="33" xfId="0" applyFont="1" applyFill="1" applyBorder="1" applyAlignment="1" applyProtection="1">
      <alignment horizontal="center" vertical="center"/>
    </xf>
    <xf numFmtId="0" fontId="70" fillId="39" borderId="21" xfId="0" applyNumberFormat="1" applyFont="1" applyFill="1" applyBorder="1" applyAlignment="1" applyProtection="1">
      <alignment horizontal="center" vertical="center" wrapText="1"/>
      <protection locked="0"/>
    </xf>
    <xf numFmtId="0" fontId="71" fillId="27" borderId="21" xfId="0" applyNumberFormat="1" applyFont="1" applyFill="1" applyBorder="1" applyAlignment="1" applyProtection="1">
      <alignment horizontal="center" vertical="center" wrapText="1"/>
      <protection locked="0"/>
    </xf>
    <xf numFmtId="0" fontId="54" fillId="35" borderId="24" xfId="0" applyNumberFormat="1" applyFont="1" applyFill="1" applyBorder="1" applyAlignment="1" applyProtection="1">
      <alignment horizontal="center" vertical="center"/>
      <protection locked="0"/>
    </xf>
    <xf numFmtId="0" fontId="96" fillId="39" borderId="21" xfId="0" applyNumberFormat="1" applyFont="1" applyFill="1" applyBorder="1" applyAlignment="1" applyProtection="1">
      <alignment horizontal="center" vertical="center" wrapText="1"/>
      <protection locked="0"/>
    </xf>
    <xf numFmtId="0" fontId="92" fillId="27" borderId="21" xfId="0" applyFont="1" applyFill="1" applyBorder="1" applyAlignment="1">
      <alignment vertical="center"/>
    </xf>
    <xf numFmtId="49" fontId="41" fillId="27" borderId="21" xfId="0" applyNumberFormat="1" applyFont="1" applyFill="1" applyBorder="1" applyAlignment="1">
      <alignment vertical="center" wrapText="1"/>
    </xf>
    <xf numFmtId="0" fontId="42" fillId="27" borderId="21" xfId="0" applyFont="1" applyFill="1" applyBorder="1" applyAlignment="1" applyProtection="1">
      <alignment horizontal="left" vertical="center" wrapText="1"/>
      <protection locked="0"/>
    </xf>
    <xf numFmtId="0" fontId="42" fillId="27" borderId="21" xfId="0" applyFont="1" applyFill="1" applyBorder="1" applyAlignment="1" applyProtection="1">
      <alignment vertical="center" wrapText="1"/>
      <protection locked="0"/>
    </xf>
    <xf numFmtId="14" fontId="92" fillId="27" borderId="21" xfId="0" applyNumberFormat="1" applyFont="1" applyFill="1" applyBorder="1" applyAlignment="1" applyProtection="1">
      <alignment vertical="center"/>
      <protection locked="0"/>
    </xf>
    <xf numFmtId="3" fontId="92" fillId="27" borderId="21" xfId="0" applyNumberFormat="1" applyFont="1" applyFill="1" applyBorder="1" applyAlignment="1" applyProtection="1">
      <alignment vertical="center"/>
      <protection locked="0"/>
    </xf>
    <xf numFmtId="0" fontId="92" fillId="27" borderId="21" xfId="0" applyFont="1" applyFill="1" applyBorder="1" applyAlignment="1" applyProtection="1">
      <alignment vertical="center"/>
      <protection locked="0"/>
    </xf>
    <xf numFmtId="0" fontId="41" fillId="27" borderId="21" xfId="0" applyFont="1" applyFill="1" applyBorder="1" applyAlignment="1" applyProtection="1">
      <alignment horizontal="left" vertical="center" wrapText="1"/>
      <protection locked="0"/>
    </xf>
    <xf numFmtId="0" fontId="41" fillId="27" borderId="21" xfId="0" applyFont="1" applyFill="1" applyBorder="1" applyAlignment="1" applyProtection="1">
      <alignment vertical="center" wrapText="1"/>
      <protection locked="0"/>
    </xf>
    <xf numFmtId="0" fontId="41" fillId="27" borderId="21" xfId="0" applyFont="1" applyFill="1" applyBorder="1" applyAlignment="1" applyProtection="1">
      <alignment horizontal="left" vertical="center"/>
      <protection locked="0"/>
    </xf>
    <xf numFmtId="0" fontId="41" fillId="27" borderId="21" xfId="0" applyFont="1" applyFill="1" applyBorder="1" applyAlignment="1" applyProtection="1">
      <alignment vertical="center"/>
      <protection locked="0"/>
    </xf>
    <xf numFmtId="0" fontId="9" fillId="29" borderId="25" xfId="958" applyNumberFormat="1" applyFont="1" applyFill="1" applyBorder="1" applyAlignment="1" applyProtection="1">
      <alignment horizontal="center" vertical="center"/>
    </xf>
    <xf numFmtId="0" fontId="44" fillId="28" borderId="46" xfId="0" applyFont="1" applyFill="1" applyBorder="1" applyAlignment="1">
      <alignment vertical="center"/>
    </xf>
    <xf numFmtId="0" fontId="44" fillId="28" borderId="32" xfId="0" applyFont="1" applyFill="1" applyBorder="1" applyAlignment="1">
      <alignment vertical="center"/>
    </xf>
    <xf numFmtId="0" fontId="44" fillId="28" borderId="47" xfId="0" applyFont="1" applyFill="1" applyBorder="1" applyAlignment="1">
      <alignment vertical="center"/>
    </xf>
    <xf numFmtId="0" fontId="44" fillId="28" borderId="48" xfId="0" applyFont="1" applyFill="1" applyBorder="1" applyAlignment="1">
      <alignment vertical="center"/>
    </xf>
    <xf numFmtId="6" fontId="92" fillId="27" borderId="21" xfId="0" applyNumberFormat="1" applyFont="1" applyFill="1" applyBorder="1" applyAlignment="1" applyProtection="1">
      <alignment vertical="center"/>
      <protection locked="0"/>
    </xf>
    <xf numFmtId="49" fontId="42" fillId="27" borderId="21" xfId="0" applyNumberFormat="1" applyFont="1" applyFill="1" applyBorder="1" applyAlignment="1">
      <alignment vertical="center"/>
    </xf>
    <xf numFmtId="0" fontId="42" fillId="27" borderId="21" xfId="0" applyFont="1" applyFill="1" applyBorder="1" applyAlignment="1">
      <alignment horizontal="left" vertical="center"/>
    </xf>
    <xf numFmtId="0" fontId="42" fillId="27" borderId="21" xfId="0" applyFont="1" applyFill="1" applyBorder="1" applyAlignment="1">
      <alignment vertical="center"/>
    </xf>
    <xf numFmtId="0" fontId="46" fillId="27" borderId="21" xfId="0" applyFont="1" applyFill="1" applyBorder="1" applyAlignment="1">
      <alignment vertical="center"/>
    </xf>
    <xf numFmtId="6" fontId="46" fillId="38" borderId="21" xfId="0" applyNumberFormat="1" applyFont="1" applyFill="1" applyBorder="1" applyAlignment="1">
      <alignment vertical="center"/>
    </xf>
    <xf numFmtId="6" fontId="46" fillId="31" borderId="21" xfId="0" applyNumberFormat="1" applyFont="1" applyFill="1" applyBorder="1" applyAlignment="1">
      <alignment vertical="center"/>
    </xf>
    <xf numFmtId="14" fontId="41" fillId="27" borderId="21" xfId="0" applyNumberFormat="1" applyFont="1" applyFill="1" applyBorder="1" applyAlignment="1" applyProtection="1">
      <alignment vertical="center"/>
      <protection locked="0"/>
    </xf>
    <xf numFmtId="49" fontId="41" fillId="27" borderId="21" xfId="0" applyNumberFormat="1" applyFont="1" applyFill="1" applyBorder="1" applyAlignment="1" applyProtection="1">
      <alignment vertical="center"/>
      <protection locked="0"/>
    </xf>
    <xf numFmtId="6" fontId="41" fillId="27" borderId="21" xfId="0" applyNumberFormat="1" applyFont="1" applyFill="1" applyBorder="1" applyAlignment="1" applyProtection="1">
      <alignment vertical="center"/>
      <protection locked="0"/>
    </xf>
    <xf numFmtId="10" fontId="41" fillId="27" borderId="21" xfId="0" applyNumberFormat="1" applyFont="1" applyFill="1" applyBorder="1" applyAlignment="1" applyProtection="1">
      <alignment vertical="center"/>
      <protection locked="0"/>
    </xf>
    <xf numFmtId="14" fontId="41" fillId="27" borderId="21" xfId="0" applyNumberFormat="1" applyFont="1" applyFill="1" applyBorder="1" applyAlignment="1" applyProtection="1">
      <alignment vertical="center" wrapText="1"/>
      <protection locked="0"/>
    </xf>
    <xf numFmtId="49" fontId="41" fillId="27" borderId="21" xfId="0" applyNumberFormat="1" applyFont="1" applyFill="1" applyBorder="1" applyAlignment="1" applyProtection="1">
      <alignment vertical="center" wrapText="1"/>
      <protection locked="0"/>
    </xf>
    <xf numFmtId="49" fontId="92" fillId="27" borderId="21" xfId="0" applyNumberFormat="1" applyFont="1" applyFill="1" applyBorder="1" applyAlignment="1" applyProtection="1">
      <alignment vertical="center"/>
      <protection locked="0"/>
    </xf>
    <xf numFmtId="10" fontId="92" fillId="27" borderId="21" xfId="0" applyNumberFormat="1" applyFont="1" applyFill="1" applyBorder="1" applyAlignment="1" applyProtection="1">
      <alignment vertical="center"/>
      <protection locked="0"/>
    </xf>
    <xf numFmtId="49" fontId="41" fillId="27" borderId="21" xfId="0" applyNumberFormat="1" applyFont="1" applyFill="1" applyBorder="1" applyAlignment="1">
      <alignment vertical="center"/>
    </xf>
    <xf numFmtId="0" fontId="41" fillId="27" borderId="21" xfId="0" applyFont="1" applyFill="1" applyBorder="1" applyAlignment="1">
      <alignment horizontal="left" vertical="center"/>
    </xf>
    <xf numFmtId="0" fontId="41" fillId="27" borderId="21" xfId="0" applyFont="1" applyFill="1" applyBorder="1" applyAlignment="1">
      <alignment vertical="center"/>
    </xf>
    <xf numFmtId="14" fontId="92" fillId="27" borderId="21" xfId="0" applyNumberFormat="1" applyFont="1" applyFill="1" applyBorder="1" applyAlignment="1">
      <alignment vertical="center"/>
    </xf>
    <xf numFmtId="49" fontId="92" fillId="27" borderId="21" xfId="0" applyNumberFormat="1" applyFont="1" applyFill="1" applyBorder="1" applyAlignment="1">
      <alignment vertical="center"/>
    </xf>
    <xf numFmtId="0" fontId="92" fillId="31" borderId="21" xfId="0" applyFont="1" applyFill="1" applyBorder="1" applyAlignment="1">
      <alignment vertical="center"/>
    </xf>
    <xf numFmtId="0" fontId="99" fillId="40" borderId="24" xfId="2972" applyFont="1" applyFill="1" applyBorder="1" applyAlignment="1" applyProtection="1">
      <alignment horizontal="center" vertical="center" wrapText="1"/>
    </xf>
    <xf numFmtId="0" fontId="99" fillId="41" borderId="24" xfId="2972" applyFont="1" applyFill="1" applyBorder="1" applyAlignment="1" applyProtection="1">
      <alignment horizontal="center" vertical="center" wrapText="1"/>
    </xf>
    <xf numFmtId="0" fontId="102" fillId="42" borderId="21" xfId="2972" applyFont="1" applyFill="1" applyBorder="1" applyAlignment="1" applyProtection="1">
      <alignment horizontal="center" vertical="center" wrapText="1"/>
    </xf>
    <xf numFmtId="49" fontId="103" fillId="43" borderId="21" xfId="2972" applyNumberFormat="1" applyFont="1" applyFill="1" applyBorder="1" applyAlignment="1" applyProtection="1">
      <alignment horizontal="center" vertical="center" wrapText="1"/>
    </xf>
    <xf numFmtId="0" fontId="104" fillId="44" borderId="21" xfId="1927" applyFont="1" applyFill="1" applyBorder="1" applyAlignment="1" applyProtection="1">
      <alignment vertical="center" wrapText="1"/>
    </xf>
    <xf numFmtId="0" fontId="101" fillId="44" borderId="21" xfId="1927" applyFont="1" applyFill="1" applyBorder="1" applyAlignment="1" applyProtection="1">
      <alignment vertical="center" wrapText="1"/>
    </xf>
    <xf numFmtId="0" fontId="101" fillId="44" borderId="21" xfId="1927" applyFont="1" applyFill="1" applyBorder="1" applyAlignment="1" applyProtection="1">
      <alignment horizontal="left" vertical="center" wrapText="1"/>
    </xf>
    <xf numFmtId="0" fontId="102" fillId="42" borderId="40" xfId="2972" applyFont="1" applyFill="1" applyBorder="1" applyAlignment="1" applyProtection="1">
      <alignment horizontal="center" vertical="center" wrapText="1"/>
    </xf>
    <xf numFmtId="49" fontId="103" fillId="43" borderId="37" xfId="2972" applyNumberFormat="1" applyFont="1" applyFill="1" applyBorder="1" applyAlignment="1" applyProtection="1">
      <alignment horizontal="center" vertical="center" wrapText="1"/>
    </xf>
    <xf numFmtId="0" fontId="101" fillId="44" borderId="38" xfId="1927" applyFont="1" applyFill="1" applyBorder="1" applyAlignment="1" applyProtection="1">
      <alignment vertical="center" wrapText="1"/>
    </xf>
    <xf numFmtId="0" fontId="102" fillId="42" borderId="22" xfId="2972" applyFont="1" applyFill="1" applyBorder="1" applyAlignment="1" applyProtection="1">
      <alignment vertical="center" wrapText="1"/>
    </xf>
    <xf numFmtId="0" fontId="102" fillId="42" borderId="46" xfId="2972" applyFont="1" applyFill="1" applyBorder="1" applyAlignment="1" applyProtection="1">
      <alignment horizontal="center" vertical="center" wrapText="1"/>
    </xf>
    <xf numFmtId="49" fontId="103" fillId="43" borderId="22" xfId="2972" applyNumberFormat="1" applyFont="1" applyFill="1" applyBorder="1" applyAlignment="1" applyProtection="1">
      <alignment horizontal="center" vertical="center" wrapText="1"/>
    </xf>
    <xf numFmtId="0" fontId="101" fillId="44" borderId="49" xfId="1927" applyFont="1" applyFill="1" applyBorder="1" applyAlignment="1" applyProtection="1">
      <alignment vertical="center" wrapText="1"/>
    </xf>
    <xf numFmtId="0" fontId="102" fillId="42" borderId="24" xfId="2972" applyFont="1" applyFill="1" applyBorder="1" applyAlignment="1" applyProtection="1">
      <alignment vertical="center" wrapText="1"/>
    </xf>
    <xf numFmtId="0" fontId="102" fillId="42" borderId="35" xfId="2972" applyFont="1" applyFill="1" applyBorder="1" applyAlignment="1" applyProtection="1">
      <alignment horizontal="center" vertical="center" wrapText="1"/>
    </xf>
    <xf numFmtId="49" fontId="103" fillId="43" borderId="24" xfId="2972" applyNumberFormat="1" applyFont="1" applyFill="1" applyBorder="1" applyAlignment="1" applyProtection="1">
      <alignment horizontal="center" vertical="center" wrapText="1"/>
    </xf>
    <xf numFmtId="0" fontId="101" fillId="44" borderId="26" xfId="1927" applyNumberFormat="1" applyFont="1" applyFill="1" applyBorder="1" applyAlignment="1" applyProtection="1">
      <alignment vertical="center" wrapText="1"/>
    </xf>
    <xf numFmtId="49" fontId="1" fillId="25" borderId="21" xfId="3210" applyNumberFormat="1" applyFont="1" applyFill="1" applyBorder="1" applyAlignment="1" applyProtection="1">
      <alignment horizontal="center" vertical="center" wrapText="1"/>
      <protection locked="0"/>
    </xf>
    <xf numFmtId="0" fontId="41" fillId="0" borderId="21" xfId="0" applyFont="1" applyFill="1" applyBorder="1" applyAlignment="1" applyProtection="1">
      <alignment vertical="center" wrapText="1"/>
      <protection locked="0"/>
    </xf>
    <xf numFmtId="3" fontId="92" fillId="27" borderId="21" xfId="0" applyNumberFormat="1" applyFont="1" applyFill="1" applyBorder="1" applyAlignment="1" applyProtection="1">
      <alignment vertical="center"/>
      <protection locked="0"/>
    </xf>
    <xf numFmtId="0" fontId="70" fillId="39" borderId="21" xfId="0" applyNumberFormat="1" applyFont="1" applyFill="1" applyBorder="1" applyAlignment="1" applyProtection="1">
      <alignment horizontal="center" vertical="center" wrapText="1"/>
      <protection locked="0"/>
    </xf>
    <xf numFmtId="0" fontId="44" fillId="28" borderId="0" xfId="0" applyFont="1" applyFill="1" applyBorder="1" applyAlignment="1" applyProtection="1">
      <alignment horizontal="center" vertical="center"/>
    </xf>
    <xf numFmtId="0" fontId="9" fillId="29" borderId="40" xfId="958" applyNumberFormat="1" applyFont="1" applyFill="1" applyBorder="1" applyAlignment="1" applyProtection="1">
      <alignment horizontal="center" vertical="center"/>
    </xf>
    <xf numFmtId="0" fontId="44" fillId="28" borderId="32" xfId="0" applyFont="1" applyFill="1" applyBorder="1" applyAlignment="1" applyProtection="1">
      <alignment horizontal="center" vertical="center"/>
    </xf>
    <xf numFmtId="49" fontId="63" fillId="0" borderId="21" xfId="2972" applyNumberFormat="1" applyFont="1" applyBorder="1" applyAlignment="1" applyProtection="1">
      <alignment horizontal="center" vertical="center" wrapText="1"/>
      <protection locked="0"/>
    </xf>
    <xf numFmtId="49" fontId="48" fillId="25" borderId="21" xfId="3210" applyNumberFormat="1" applyFont="1" applyFill="1" applyBorder="1" applyAlignment="1" applyProtection="1">
      <alignment horizontal="center" vertical="center" wrapText="1"/>
      <protection locked="0"/>
    </xf>
    <xf numFmtId="3" fontId="46" fillId="37" borderId="21" xfId="0" applyNumberFormat="1" applyFont="1" applyFill="1" applyBorder="1" applyAlignment="1" applyProtection="1">
      <alignment vertical="center"/>
    </xf>
    <xf numFmtId="3" fontId="92" fillId="29" borderId="21" xfId="0" applyNumberFormat="1" applyFont="1" applyFill="1" applyBorder="1" applyAlignment="1" applyProtection="1">
      <alignment vertical="center"/>
      <protection locked="0"/>
    </xf>
    <xf numFmtId="0" fontId="0" fillId="27" borderId="0" xfId="0" applyFill="1" applyAlignment="1">
      <alignment vertical="center"/>
    </xf>
    <xf numFmtId="0" fontId="96" fillId="39" borderId="23" xfId="0" applyNumberFormat="1" applyFont="1" applyFill="1" applyBorder="1" applyAlignment="1" applyProtection="1">
      <alignment horizontal="center" vertical="center" wrapText="1"/>
      <protection locked="0"/>
    </xf>
    <xf numFmtId="49" fontId="41" fillId="27" borderId="38" xfId="0" applyNumberFormat="1" applyFont="1" applyFill="1" applyBorder="1" applyAlignment="1">
      <alignment vertical="center" wrapText="1"/>
    </xf>
    <xf numFmtId="1" fontId="42" fillId="27" borderId="22" xfId="0" applyNumberFormat="1" applyFont="1" applyFill="1" applyBorder="1" applyAlignment="1" applyProtection="1">
      <alignment horizontal="left" vertical="center" wrapText="1"/>
    </xf>
    <xf numFmtId="0" fontId="41" fillId="27" borderId="37" xfId="0" applyFont="1" applyFill="1" applyBorder="1" applyAlignment="1" applyProtection="1">
      <alignment horizontal="left" vertical="center"/>
      <protection locked="0"/>
    </xf>
    <xf numFmtId="14" fontId="41" fillId="33" borderId="37" xfId="0" applyNumberFormat="1" applyFont="1" applyFill="1" applyBorder="1" applyAlignment="1" applyProtection="1">
      <alignment horizontal="left" vertical="center"/>
    </xf>
    <xf numFmtId="166" fontId="92" fillId="27" borderId="37" xfId="0" applyNumberFormat="1" applyFont="1" applyFill="1" applyBorder="1" applyAlignment="1" applyProtection="1">
      <alignment vertical="center"/>
      <protection locked="0"/>
    </xf>
    <xf numFmtId="166" fontId="92" fillId="29" borderId="22" xfId="0" applyNumberFormat="1" applyFont="1" applyFill="1" applyBorder="1" applyAlignment="1" applyProtection="1">
      <alignment vertical="center"/>
      <protection locked="0"/>
    </xf>
    <xf numFmtId="49" fontId="97" fillId="33" borderId="37" xfId="0" applyNumberFormat="1" applyFont="1" applyFill="1" applyBorder="1" applyAlignment="1" applyProtection="1">
      <alignment horizontal="center" vertical="center"/>
    </xf>
    <xf numFmtId="49" fontId="97" fillId="33" borderId="24" xfId="0" applyNumberFormat="1" applyFont="1" applyFill="1" applyBorder="1" applyAlignment="1" applyProtection="1">
      <alignment horizontal="center" vertical="center"/>
    </xf>
    <xf numFmtId="49" fontId="41" fillId="27" borderId="49" xfId="0" applyNumberFormat="1" applyFont="1" applyFill="1" applyBorder="1" applyAlignment="1">
      <alignment vertical="center" wrapText="1"/>
    </xf>
    <xf numFmtId="0" fontId="41" fillId="27" borderId="22" xfId="0" applyFont="1" applyFill="1" applyBorder="1" applyAlignment="1" applyProtection="1">
      <alignment horizontal="left" vertical="center"/>
      <protection locked="0"/>
    </xf>
    <xf numFmtId="14" fontId="41" fillId="28" borderId="22" xfId="0" applyNumberFormat="1" applyFont="1" applyFill="1" applyBorder="1" applyAlignment="1" applyProtection="1">
      <alignment horizontal="left" vertical="center"/>
    </xf>
    <xf numFmtId="166" fontId="92" fillId="27" borderId="22" xfId="0" applyNumberFormat="1" applyFont="1" applyFill="1" applyBorder="1" applyAlignment="1" applyProtection="1">
      <alignment vertical="center"/>
      <protection locked="0"/>
    </xf>
    <xf numFmtId="10" fontId="92" fillId="27" borderId="22" xfId="0" applyNumberFormat="1" applyFont="1" applyFill="1" applyBorder="1" applyAlignment="1" applyProtection="1">
      <alignment vertical="center"/>
      <protection locked="0"/>
    </xf>
    <xf numFmtId="49" fontId="97" fillId="33" borderId="22" xfId="0" applyNumberFormat="1" applyFont="1" applyFill="1" applyBorder="1" applyAlignment="1" applyProtection="1">
      <alignment horizontal="center" vertical="center"/>
    </xf>
    <xf numFmtId="14" fontId="41" fillId="33" borderId="24" xfId="0" applyNumberFormat="1" applyFont="1" applyFill="1" applyBorder="1" applyAlignment="1" applyProtection="1">
      <alignment horizontal="left" vertical="center"/>
    </xf>
    <xf numFmtId="49" fontId="97" fillId="33" borderId="23" xfId="0" applyNumberFormat="1" applyFont="1" applyFill="1" applyBorder="1" applyAlignment="1" applyProtection="1">
      <alignment horizontal="center" vertical="center"/>
    </xf>
    <xf numFmtId="14" fontId="41" fillId="33" borderId="22" xfId="0" applyNumberFormat="1" applyFont="1" applyFill="1" applyBorder="1" applyAlignment="1" applyProtection="1">
      <alignment horizontal="left" vertical="center"/>
    </xf>
    <xf numFmtId="49" fontId="41" fillId="27" borderId="26" xfId="0" applyNumberFormat="1" applyFont="1" applyFill="1" applyBorder="1" applyAlignment="1">
      <alignment vertical="center"/>
    </xf>
    <xf numFmtId="0" fontId="41" fillId="33" borderId="24" xfId="0" applyFont="1" applyFill="1" applyBorder="1" applyAlignment="1">
      <alignment horizontal="left" vertical="center"/>
    </xf>
    <xf numFmtId="166" fontId="46" fillId="38" borderId="24" xfId="0" applyNumberFormat="1" applyFont="1" applyFill="1" applyBorder="1" applyAlignment="1" applyProtection="1">
      <alignment vertical="center"/>
    </xf>
    <xf numFmtId="10" fontId="46" fillId="38" borderId="24" xfId="0" applyNumberFormat="1" applyFont="1" applyFill="1" applyBorder="1" applyAlignment="1" applyProtection="1">
      <alignment vertical="center"/>
    </xf>
    <xf numFmtId="14" fontId="41" fillId="33" borderId="6" xfId="0" applyNumberFormat="1" applyFont="1" applyFill="1" applyBorder="1" applyAlignment="1" applyProtection="1">
      <alignment horizontal="left" vertical="center"/>
    </xf>
    <xf numFmtId="14" fontId="45" fillId="27" borderId="0" xfId="0" applyNumberFormat="1" applyFont="1" applyFill="1" applyAlignment="1" applyProtection="1">
      <alignment vertical="center"/>
    </xf>
    <xf numFmtId="0" fontId="105" fillId="27" borderId="0" xfId="0" applyFont="1" applyFill="1" applyAlignment="1" applyProtection="1">
      <alignment vertical="center"/>
    </xf>
    <xf numFmtId="0" fontId="105" fillId="0" borderId="0" xfId="0" applyFont="1" applyProtection="1">
      <protection locked="0"/>
    </xf>
    <xf numFmtId="166" fontId="46" fillId="37" borderId="24" xfId="0" applyNumberFormat="1" applyFont="1" applyFill="1" applyBorder="1" applyAlignment="1" applyProtection="1">
      <alignment horizontal="right" vertical="center"/>
    </xf>
    <xf numFmtId="0" fontId="105" fillId="0" borderId="0" xfId="0" applyFont="1"/>
    <xf numFmtId="166" fontId="46" fillId="38" borderId="0" xfId="0" applyNumberFormat="1" applyFont="1" applyFill="1" applyAlignment="1">
      <alignment vertical="center"/>
    </xf>
    <xf numFmtId="166" fontId="92" fillId="33" borderId="21" xfId="0" applyNumberFormat="1" applyFont="1" applyFill="1" applyBorder="1" applyAlignment="1" applyProtection="1">
      <alignment vertical="center"/>
    </xf>
    <xf numFmtId="166" fontId="46" fillId="27" borderId="21" xfId="0" applyNumberFormat="1" applyFont="1" applyFill="1" applyBorder="1" applyAlignment="1" applyProtection="1">
      <alignment vertical="center"/>
      <protection locked="0"/>
    </xf>
    <xf numFmtId="0" fontId="0" fillId="27" borderId="0" xfId="0" applyFill="1" applyProtection="1">
      <protection locked="0"/>
    </xf>
    <xf numFmtId="6" fontId="46" fillId="37" borderId="21" xfId="0" applyNumberFormat="1" applyFont="1" applyFill="1" applyBorder="1" applyAlignment="1" applyProtection="1">
      <alignment vertical="center" wrapText="1"/>
    </xf>
    <xf numFmtId="0" fontId="107" fillId="33" borderId="6" xfId="0" applyNumberFormat="1" applyFont="1" applyFill="1" applyBorder="1" applyAlignment="1" applyProtection="1">
      <alignment horizontal="center" vertical="center" wrapText="1"/>
    </xf>
    <xf numFmtId="49" fontId="43" fillId="33" borderId="6" xfId="0" applyNumberFormat="1" applyFont="1" applyFill="1" applyBorder="1" applyAlignment="1" applyProtection="1">
      <alignment horizontal="center" vertical="center"/>
    </xf>
    <xf numFmtId="3" fontId="56" fillId="31" borderId="6" xfId="0" applyNumberFormat="1" applyFont="1" applyFill="1" applyBorder="1" applyAlignment="1" applyProtection="1">
      <alignment horizontal="center"/>
    </xf>
    <xf numFmtId="3" fontId="61" fillId="33" borderId="6" xfId="0" applyNumberFormat="1" applyFont="1" applyFill="1" applyBorder="1" applyAlignment="1" applyProtection="1">
      <alignment vertical="center"/>
    </xf>
    <xf numFmtId="0" fontId="70" fillId="28" borderId="23" xfId="0" applyNumberFormat="1" applyFont="1" applyFill="1" applyBorder="1" applyAlignment="1" applyProtection="1">
      <alignment horizontal="center" vertical="center" wrapText="1"/>
      <protection locked="0"/>
    </xf>
    <xf numFmtId="3" fontId="92" fillId="33" borderId="6" xfId="0" applyNumberFormat="1" applyFont="1" applyFill="1" applyBorder="1" applyAlignment="1" applyProtection="1">
      <alignment horizontal="right" vertical="center"/>
    </xf>
    <xf numFmtId="0" fontId="0" fillId="27" borderId="0" xfId="0" applyFont="1" applyFill="1" applyAlignment="1" applyProtection="1">
      <alignment horizontal="center" vertical="center" wrapText="1"/>
    </xf>
    <xf numFmtId="0" fontId="40" fillId="27" borderId="0" xfId="0" applyFont="1" applyFill="1" applyAlignment="1">
      <alignment horizontal="center"/>
    </xf>
    <xf numFmtId="1" fontId="91" fillId="27" borderId="0" xfId="0" applyNumberFormat="1" applyFont="1" applyFill="1" applyBorder="1" applyAlignment="1" applyProtection="1">
      <alignment vertical="center"/>
    </xf>
    <xf numFmtId="0" fontId="56" fillId="31" borderId="0" xfId="0" applyFont="1" applyFill="1" applyBorder="1" applyAlignment="1">
      <alignment horizontal="center" vertical="center"/>
    </xf>
    <xf numFmtId="0" fontId="65" fillId="32" borderId="37" xfId="0" applyFont="1" applyFill="1" applyBorder="1" applyAlignment="1" applyProtection="1">
      <alignment horizontal="center" vertical="center"/>
    </xf>
    <xf numFmtId="0" fontId="9" fillId="29" borderId="0" xfId="958" applyNumberFormat="1" applyFont="1" applyFill="1" applyBorder="1" applyAlignment="1" applyProtection="1">
      <alignment horizontal="center" vertical="center"/>
    </xf>
    <xf numFmtId="166" fontId="41" fillId="27" borderId="24" xfId="0" applyNumberFormat="1" applyFont="1" applyFill="1" applyBorder="1" applyAlignment="1" applyProtection="1">
      <alignment horizontal="right" vertical="center"/>
      <protection locked="0"/>
    </xf>
    <xf numFmtId="166" fontId="41" fillId="31" borderId="6" xfId="0" applyNumberFormat="1" applyFont="1" applyFill="1" applyBorder="1" applyAlignment="1" applyProtection="1">
      <alignment vertical="center"/>
      <protection locked="0"/>
    </xf>
    <xf numFmtId="166" fontId="42" fillId="37" borderId="24" xfId="0" applyNumberFormat="1" applyFont="1" applyFill="1" applyBorder="1" applyAlignment="1" applyProtection="1">
      <alignment horizontal="right" vertical="center"/>
    </xf>
    <xf numFmtId="166" fontId="41" fillId="29" borderId="24" xfId="0" applyNumberFormat="1" applyFont="1" applyFill="1" applyBorder="1" applyAlignment="1" applyProtection="1">
      <alignment horizontal="right" vertical="center"/>
      <protection locked="0"/>
    </xf>
    <xf numFmtId="0" fontId="42" fillId="0" borderId="25" xfId="0" applyFont="1" applyFill="1" applyBorder="1" applyAlignment="1">
      <alignment vertical="center" wrapText="1"/>
    </xf>
    <xf numFmtId="166" fontId="92" fillId="29" borderId="37" xfId="0" applyNumberFormat="1" applyFont="1" applyFill="1" applyBorder="1" applyAlignment="1" applyProtection="1">
      <alignment vertical="center"/>
      <protection locked="0"/>
    </xf>
    <xf numFmtId="166" fontId="46" fillId="38" borderId="37" xfId="0" applyNumberFormat="1" applyFont="1" applyFill="1" applyBorder="1" applyAlignment="1" applyProtection="1">
      <alignment horizontal="right" vertical="center" wrapText="1"/>
    </xf>
    <xf numFmtId="166" fontId="46" fillId="38" borderId="37" xfId="0" applyNumberFormat="1" applyFont="1" applyFill="1" applyBorder="1" applyAlignment="1" applyProtection="1">
      <alignment vertical="center"/>
    </xf>
    <xf numFmtId="166" fontId="92" fillId="29" borderId="22" xfId="0" applyNumberFormat="1" applyFont="1" applyFill="1" applyBorder="1" applyAlignment="1" applyProtection="1">
      <alignment horizontal="right" vertical="center"/>
      <protection locked="0"/>
    </xf>
    <xf numFmtId="0" fontId="70" fillId="39" borderId="37" xfId="0" applyNumberFormat="1" applyFont="1" applyFill="1" applyBorder="1" applyAlignment="1" applyProtection="1">
      <alignment horizontal="center" vertical="center" wrapText="1"/>
      <protection locked="0"/>
    </xf>
    <xf numFmtId="166" fontId="46" fillId="38" borderId="24" xfId="0" applyNumberFormat="1" applyFont="1" applyFill="1" applyBorder="1" applyAlignment="1" applyProtection="1">
      <alignment horizontal="right" vertical="center" wrapText="1"/>
    </xf>
    <xf numFmtId="0" fontId="70" fillId="39" borderId="24" xfId="0" applyNumberFormat="1" applyFont="1" applyFill="1" applyBorder="1" applyAlignment="1" applyProtection="1">
      <alignment horizontal="center" vertical="center" wrapText="1"/>
      <protection locked="0"/>
    </xf>
    <xf numFmtId="166" fontId="94" fillId="48" borderId="25" xfId="0" applyNumberFormat="1" applyFont="1" applyFill="1" applyBorder="1" applyAlignment="1" applyProtection="1">
      <alignment vertical="center"/>
    </xf>
    <xf numFmtId="166" fontId="94" fillId="48" borderId="6" xfId="0" applyNumberFormat="1" applyFont="1" applyFill="1" applyBorder="1" applyAlignment="1" applyProtection="1">
      <alignment vertical="center"/>
    </xf>
    <xf numFmtId="166" fontId="94" fillId="48" borderId="23" xfId="0" applyNumberFormat="1" applyFont="1" applyFill="1" applyBorder="1" applyAlignment="1" applyProtection="1">
      <alignment vertical="center"/>
    </xf>
    <xf numFmtId="49" fontId="108" fillId="48" borderId="6" xfId="0" applyNumberFormat="1" applyFont="1" applyFill="1" applyBorder="1" applyAlignment="1" applyProtection="1">
      <alignment horizontal="center" vertical="center"/>
    </xf>
    <xf numFmtId="0" fontId="41" fillId="0" borderId="25" xfId="0" applyFont="1" applyFill="1" applyBorder="1" applyAlignment="1">
      <alignment vertical="center" wrapText="1"/>
    </xf>
    <xf numFmtId="166" fontId="46" fillId="38" borderId="23" xfId="0" applyNumberFormat="1" applyFont="1" applyFill="1" applyBorder="1" applyAlignment="1" applyProtection="1">
      <alignment vertical="center"/>
    </xf>
    <xf numFmtId="166" fontId="92" fillId="48" borderId="6" xfId="0" applyNumberFormat="1" applyFont="1" applyFill="1" applyBorder="1" applyAlignment="1" applyProtection="1">
      <alignment vertical="center"/>
    </xf>
    <xf numFmtId="166" fontId="92" fillId="48" borderId="23" xfId="0" applyNumberFormat="1" applyFont="1" applyFill="1" applyBorder="1" applyAlignment="1" applyProtection="1">
      <alignment vertical="center"/>
    </xf>
    <xf numFmtId="10" fontId="92" fillId="27" borderId="24" xfId="0" applyNumberFormat="1" applyFont="1" applyFill="1" applyBorder="1" applyAlignment="1" applyProtection="1">
      <alignment vertical="center"/>
      <protection locked="0"/>
    </xf>
    <xf numFmtId="0" fontId="80" fillId="36" borderId="0" xfId="2789" applyFont="1" applyFill="1" applyAlignment="1" applyProtection="1">
      <alignment horizontal="center"/>
    </xf>
    <xf numFmtId="0" fontId="81" fillId="36" borderId="0" xfId="2784" applyFont="1" applyFill="1" applyAlignment="1" applyProtection="1">
      <alignment horizontal="center"/>
      <protection locked="0"/>
    </xf>
    <xf numFmtId="0" fontId="82" fillId="36" borderId="0" xfId="0" applyFont="1" applyFill="1" applyAlignment="1" applyProtection="1">
      <alignment horizontal="center"/>
      <protection locked="0"/>
    </xf>
    <xf numFmtId="0" fontId="84" fillId="36" borderId="0" xfId="1950" applyFont="1" applyFill="1" applyAlignment="1" applyProtection="1">
      <alignment horizontal="center"/>
    </xf>
    <xf numFmtId="0" fontId="83" fillId="36" borderId="0" xfId="1950" applyFont="1" applyFill="1" applyAlignment="1" applyProtection="1">
      <alignment horizontal="center"/>
    </xf>
    <xf numFmtId="0" fontId="76" fillId="36" borderId="0" xfId="2789" applyFont="1" applyFill="1" applyAlignment="1" applyProtection="1">
      <alignment horizontal="center"/>
    </xf>
    <xf numFmtId="0" fontId="77" fillId="36" borderId="0" xfId="2789" applyFont="1" applyFill="1" applyAlignment="1" applyProtection="1">
      <alignment horizontal="center"/>
    </xf>
    <xf numFmtId="0" fontId="78" fillId="36" borderId="0" xfId="2789" applyFont="1" applyFill="1" applyAlignment="1" applyProtection="1">
      <alignment horizontal="center"/>
    </xf>
    <xf numFmtId="0" fontId="79" fillId="36" borderId="0" xfId="2789" applyFont="1" applyFill="1" applyAlignment="1" applyProtection="1">
      <alignment horizontal="center"/>
    </xf>
    <xf numFmtId="0" fontId="98" fillId="45" borderId="40" xfId="2972" applyFont="1" applyFill="1" applyBorder="1" applyAlignment="1" applyProtection="1">
      <alignment horizontal="left" vertical="center" wrapText="1"/>
    </xf>
    <xf numFmtId="0" fontId="98" fillId="45" borderId="45" xfId="2972" applyFont="1" applyFill="1" applyBorder="1" applyAlignment="1" applyProtection="1">
      <alignment horizontal="left" vertical="center" wrapText="1"/>
    </xf>
    <xf numFmtId="0" fontId="98" fillId="45" borderId="38" xfId="2972" applyFont="1" applyFill="1" applyBorder="1" applyAlignment="1" applyProtection="1">
      <alignment horizontal="left" vertical="center" wrapText="1"/>
    </xf>
    <xf numFmtId="0" fontId="98" fillId="45" borderId="46" xfId="2972" applyFont="1" applyFill="1" applyBorder="1" applyAlignment="1" applyProtection="1">
      <alignment horizontal="left" vertical="center" wrapText="1"/>
    </xf>
    <xf numFmtId="0" fontId="98" fillId="45" borderId="0" xfId="2972" applyFont="1" applyFill="1" applyBorder="1" applyAlignment="1" applyProtection="1">
      <alignment horizontal="left" vertical="center" wrapText="1"/>
    </xf>
    <xf numFmtId="0" fontId="98" fillId="45" borderId="49" xfId="2972" applyFont="1" applyFill="1" applyBorder="1" applyAlignment="1" applyProtection="1">
      <alignment horizontal="left" vertical="center" wrapText="1"/>
    </xf>
    <xf numFmtId="0" fontId="100" fillId="28" borderId="0" xfId="0" applyFont="1" applyFill="1" applyBorder="1" applyAlignment="1">
      <alignment horizontal="center"/>
    </xf>
    <xf numFmtId="0" fontId="101" fillId="28" borderId="0" xfId="1927" applyFont="1" applyFill="1" applyBorder="1" applyAlignment="1" applyProtection="1">
      <alignment horizontal="left" vertical="center" wrapText="1"/>
    </xf>
    <xf numFmtId="0" fontId="2" fillId="34" borderId="21" xfId="0" applyFont="1" applyFill="1" applyBorder="1" applyAlignment="1" applyProtection="1">
      <alignment horizontal="center" vertical="center" wrapText="1"/>
    </xf>
    <xf numFmtId="0" fontId="68" fillId="34" borderId="21" xfId="0" applyFont="1" applyFill="1" applyBorder="1" applyAlignment="1" applyProtection="1">
      <alignment horizontal="center" vertical="center" wrapText="1"/>
    </xf>
    <xf numFmtId="0" fontId="2" fillId="30" borderId="37" xfId="0" applyFont="1" applyFill="1" applyBorder="1" applyAlignment="1" applyProtection="1">
      <alignment horizontal="center" vertical="center" wrapText="1"/>
    </xf>
    <xf numFmtId="0" fontId="2" fillId="30" borderId="24" xfId="0" applyFont="1" applyFill="1" applyBorder="1" applyAlignment="1" applyProtection="1">
      <alignment horizontal="center" vertical="center" wrapText="1"/>
    </xf>
    <xf numFmtId="0" fontId="39" fillId="27" borderId="0" xfId="0" applyFont="1" applyFill="1" applyAlignment="1" applyProtection="1">
      <alignment horizontal="center" vertical="center"/>
    </xf>
    <xf numFmtId="0" fontId="52" fillId="46" borderId="37" xfId="0" applyFont="1" applyFill="1" applyBorder="1" applyAlignment="1" applyProtection="1">
      <alignment horizontal="center" vertical="center" wrapText="1"/>
    </xf>
    <xf numFmtId="0" fontId="52" fillId="46" borderId="24" xfId="0" applyFont="1" applyFill="1" applyBorder="1" applyAlignment="1" applyProtection="1">
      <alignment horizontal="center" vertical="center" wrapText="1"/>
    </xf>
    <xf numFmtId="0" fontId="2" fillId="30" borderId="21" xfId="0" applyFont="1" applyFill="1" applyBorder="1" applyAlignment="1" applyProtection="1">
      <alignment horizontal="center" vertical="center" wrapText="1"/>
    </xf>
    <xf numFmtId="49" fontId="2" fillId="30" borderId="37" xfId="0" applyNumberFormat="1" applyFont="1" applyFill="1" applyBorder="1" applyAlignment="1" applyProtection="1">
      <alignment horizontal="center" vertical="center" wrapText="1"/>
    </xf>
    <xf numFmtId="49" fontId="2" fillId="30" borderId="24" xfId="0" applyNumberFormat="1" applyFont="1" applyFill="1" applyBorder="1" applyAlignment="1" applyProtection="1">
      <alignment horizontal="center" vertical="center" wrapText="1"/>
    </xf>
    <xf numFmtId="0" fontId="40" fillId="27" borderId="0" xfId="0" applyFont="1" applyFill="1" applyAlignment="1" applyProtection="1">
      <alignment horizontal="center" vertical="center"/>
    </xf>
    <xf numFmtId="0" fontId="2" fillId="30" borderId="38" xfId="0" applyFont="1" applyFill="1" applyBorder="1" applyAlignment="1" applyProtection="1">
      <alignment horizontal="center" vertical="center" wrapText="1"/>
    </xf>
    <xf numFmtId="0" fontId="2" fillId="30" borderId="49" xfId="0" applyFont="1" applyFill="1" applyBorder="1" applyAlignment="1" applyProtection="1">
      <alignment horizontal="center" vertical="center" wrapText="1"/>
    </xf>
    <xf numFmtId="49" fontId="2" fillId="30" borderId="22" xfId="0" applyNumberFormat="1" applyFont="1" applyFill="1" applyBorder="1" applyAlignment="1" applyProtection="1">
      <alignment horizontal="center" vertical="center" wrapText="1"/>
    </xf>
    <xf numFmtId="3" fontId="2" fillId="30" borderId="37" xfId="0" applyNumberFormat="1" applyFont="1" applyFill="1" applyBorder="1" applyAlignment="1" applyProtection="1">
      <alignment horizontal="center" vertical="top" wrapText="1"/>
    </xf>
    <xf numFmtId="3" fontId="2" fillId="30" borderId="24" xfId="0" applyNumberFormat="1" applyFont="1" applyFill="1" applyBorder="1" applyAlignment="1" applyProtection="1">
      <alignment horizontal="center" vertical="top" wrapText="1"/>
    </xf>
    <xf numFmtId="3" fontId="2" fillId="30" borderId="35" xfId="0" applyNumberFormat="1" applyFont="1" applyFill="1" applyBorder="1" applyAlignment="1" applyProtection="1">
      <alignment horizontal="center" vertical="top" wrapText="1"/>
    </xf>
    <xf numFmtId="0" fontId="40" fillId="27" borderId="0" xfId="0" applyFont="1" applyFill="1" applyAlignment="1">
      <alignment horizontal="center"/>
    </xf>
    <xf numFmtId="0" fontId="2" fillId="30" borderId="35" xfId="0" applyFont="1" applyFill="1" applyBorder="1" applyAlignment="1" applyProtection="1">
      <alignment horizontal="center" vertical="center" wrapText="1"/>
    </xf>
    <xf numFmtId="0" fontId="52" fillId="46" borderId="26" xfId="0" applyFont="1" applyFill="1" applyBorder="1" applyAlignment="1" applyProtection="1">
      <alignment horizontal="center" vertical="center" wrapText="1"/>
    </xf>
    <xf numFmtId="0" fontId="2" fillId="34" borderId="37" xfId="0" applyFont="1" applyFill="1" applyBorder="1" applyAlignment="1" applyProtection="1">
      <alignment horizontal="center" vertical="center" wrapText="1"/>
    </xf>
    <xf numFmtId="0" fontId="2" fillId="34" borderId="24" xfId="0" applyFont="1" applyFill="1" applyBorder="1" applyAlignment="1" applyProtection="1">
      <alignment horizontal="center" vertical="center" wrapText="1"/>
    </xf>
    <xf numFmtId="0" fontId="68" fillId="34" borderId="37" xfId="0" applyFont="1" applyFill="1" applyBorder="1" applyAlignment="1" applyProtection="1">
      <alignment horizontal="center" vertical="center" wrapText="1"/>
    </xf>
    <xf numFmtId="0" fontId="68" fillId="34" borderId="24" xfId="0" applyFont="1" applyFill="1" applyBorder="1" applyAlignment="1" applyProtection="1">
      <alignment horizontal="center" vertical="center" wrapText="1"/>
    </xf>
    <xf numFmtId="0" fontId="39" fillId="27" borderId="0" xfId="0" applyFont="1" applyFill="1" applyAlignment="1">
      <alignment horizontal="center"/>
    </xf>
    <xf numFmtId="3" fontId="42" fillId="30" borderId="37" xfId="0" applyNumberFormat="1" applyFont="1" applyFill="1" applyBorder="1" applyAlignment="1">
      <alignment horizontal="center" vertical="top" wrapText="1"/>
    </xf>
    <xf numFmtId="3" fontId="42" fillId="30" borderId="24" xfId="0" applyNumberFormat="1" applyFont="1" applyFill="1" applyBorder="1" applyAlignment="1">
      <alignment horizontal="center" vertical="top" wrapText="1"/>
    </xf>
    <xf numFmtId="0" fontId="40" fillId="27" borderId="0" xfId="0" applyFont="1" applyFill="1" applyAlignment="1">
      <alignment horizontal="center" vertical="top"/>
    </xf>
    <xf numFmtId="0" fontId="2" fillId="30" borderId="22" xfId="0" applyFont="1" applyFill="1" applyBorder="1" applyAlignment="1" applyProtection="1">
      <alignment horizontal="center" vertical="center" wrapText="1"/>
    </xf>
    <xf numFmtId="0" fontId="2" fillId="34" borderId="25" xfId="0" applyFont="1" applyFill="1" applyBorder="1" applyAlignment="1" applyProtection="1">
      <alignment horizontal="center" vertical="center" wrapText="1"/>
    </xf>
    <xf numFmtId="166" fontId="42" fillId="30" borderId="40" xfId="0" applyNumberFormat="1" applyFont="1" applyFill="1" applyBorder="1" applyAlignment="1">
      <alignment horizontal="center" vertical="top" wrapText="1"/>
    </xf>
    <xf numFmtId="166" fontId="42" fillId="30" borderId="35" xfId="0" applyNumberFormat="1" applyFont="1" applyFill="1" applyBorder="1" applyAlignment="1">
      <alignment horizontal="center" vertical="top" wrapText="1"/>
    </xf>
    <xf numFmtId="166" fontId="42" fillId="30" borderId="37" xfId="0" applyNumberFormat="1" applyFont="1" applyFill="1" applyBorder="1" applyAlignment="1">
      <alignment horizontal="center" vertical="top" wrapText="1"/>
    </xf>
    <xf numFmtId="166" fontId="42" fillId="30" borderId="24" xfId="0" applyNumberFormat="1" applyFont="1" applyFill="1" applyBorder="1" applyAlignment="1">
      <alignment horizontal="center" vertical="top" wrapText="1"/>
    </xf>
    <xf numFmtId="3" fontId="42" fillId="30" borderId="37" xfId="0" applyNumberFormat="1" applyFont="1" applyFill="1" applyBorder="1" applyAlignment="1">
      <alignment horizontal="center" vertical="center" wrapText="1"/>
    </xf>
    <xf numFmtId="3" fontId="42" fillId="30" borderId="24" xfId="0" applyNumberFormat="1" applyFont="1" applyFill="1" applyBorder="1" applyAlignment="1">
      <alignment horizontal="center" vertical="center" wrapText="1"/>
    </xf>
    <xf numFmtId="0" fontId="39" fillId="27" borderId="0" xfId="0" applyFont="1" applyFill="1" applyAlignment="1" applyProtection="1">
      <alignment horizontal="center"/>
    </xf>
    <xf numFmtId="0" fontId="40" fillId="27" borderId="0" xfId="0" applyFont="1" applyFill="1" applyAlignment="1" applyProtection="1">
      <alignment horizontal="center"/>
    </xf>
    <xf numFmtId="0" fontId="42" fillId="30" borderId="37" xfId="0" applyFont="1" applyFill="1" applyBorder="1" applyAlignment="1" applyProtection="1">
      <alignment horizontal="center" vertical="top" wrapText="1"/>
    </xf>
    <xf numFmtId="0" fontId="42" fillId="30" borderId="24" xfId="0" applyFont="1" applyFill="1" applyBorder="1" applyAlignment="1" applyProtection="1">
      <alignment horizontal="center" vertical="top" wrapText="1"/>
    </xf>
    <xf numFmtId="49" fontId="42" fillId="30" borderId="37" xfId="0" applyNumberFormat="1" applyFont="1" applyFill="1" applyBorder="1" applyAlignment="1" applyProtection="1">
      <alignment horizontal="center" vertical="top" wrapText="1"/>
    </xf>
    <xf numFmtId="49" fontId="42" fillId="30" borderId="24" xfId="0" applyNumberFormat="1" applyFont="1" applyFill="1" applyBorder="1" applyAlignment="1" applyProtection="1">
      <alignment horizontal="center" vertical="top" wrapText="1"/>
    </xf>
    <xf numFmtId="3" fontId="42" fillId="30" borderId="37" xfId="0" applyNumberFormat="1" applyFont="1" applyFill="1" applyBorder="1" applyAlignment="1" applyProtection="1">
      <alignment horizontal="center" vertical="top" wrapText="1"/>
    </xf>
    <xf numFmtId="3" fontId="42" fillId="30" borderId="24" xfId="0" applyNumberFormat="1" applyFont="1" applyFill="1" applyBorder="1" applyAlignment="1" applyProtection="1">
      <alignment horizontal="center" vertical="top" wrapText="1"/>
    </xf>
    <xf numFmtId="0" fontId="54" fillId="35" borderId="22" xfId="0" applyNumberFormat="1" applyFont="1" applyFill="1" applyBorder="1" applyAlignment="1" applyProtection="1">
      <alignment horizontal="center" vertical="center" wrapText="1"/>
    </xf>
    <xf numFmtId="0" fontId="54" fillId="35" borderId="24" xfId="0" applyNumberFormat="1" applyFont="1" applyFill="1" applyBorder="1" applyAlignment="1" applyProtection="1">
      <alignment horizontal="center" vertical="center" wrapText="1"/>
    </xf>
    <xf numFmtId="0" fontId="42" fillId="30" borderId="37" xfId="0" applyFont="1" applyFill="1" applyBorder="1" applyAlignment="1">
      <alignment horizontal="center" vertical="top" wrapText="1"/>
    </xf>
    <xf numFmtId="0" fontId="42" fillId="30" borderId="24" xfId="0" applyFont="1" applyFill="1" applyBorder="1" applyAlignment="1">
      <alignment horizontal="center" vertical="top" wrapText="1"/>
    </xf>
    <xf numFmtId="49" fontId="42" fillId="30" borderId="37" xfId="0" applyNumberFormat="1" applyFont="1" applyFill="1" applyBorder="1" applyAlignment="1">
      <alignment horizontal="center" vertical="top" wrapText="1"/>
    </xf>
    <xf numFmtId="49" fontId="42" fillId="30" borderId="24" xfId="0" applyNumberFormat="1" applyFont="1" applyFill="1" applyBorder="1" applyAlignment="1">
      <alignment horizontal="center" vertical="top" wrapText="1"/>
    </xf>
    <xf numFmtId="0" fontId="52" fillId="46" borderId="46" xfId="0" applyFont="1" applyFill="1" applyBorder="1" applyAlignment="1" applyProtection="1">
      <alignment horizontal="center" vertical="center" wrapText="1"/>
    </xf>
    <xf numFmtId="0" fontId="52" fillId="46" borderId="35" xfId="0" applyFont="1" applyFill="1" applyBorder="1" applyAlignment="1" applyProtection="1">
      <alignment horizontal="center" vertical="center" wrapText="1"/>
    </xf>
    <xf numFmtId="0" fontId="52" fillId="47" borderId="25" xfId="0" applyFont="1" applyFill="1" applyBorder="1" applyAlignment="1">
      <alignment horizontal="center" vertical="top" wrapText="1"/>
    </xf>
    <xf numFmtId="0" fontId="52" fillId="47" borderId="23" xfId="0" applyFont="1" applyFill="1" applyBorder="1" applyAlignment="1">
      <alignment horizontal="center" vertical="top" wrapText="1"/>
    </xf>
    <xf numFmtId="0" fontId="42" fillId="30" borderId="37" xfId="0" applyFont="1" applyFill="1" applyBorder="1" applyAlignment="1">
      <alignment horizontal="center" vertical="center" wrapText="1"/>
    </xf>
    <xf numFmtId="0" fontId="42" fillId="30" borderId="24" xfId="0" applyFont="1" applyFill="1" applyBorder="1" applyAlignment="1">
      <alignment horizontal="center" vertical="center" wrapText="1"/>
    </xf>
    <xf numFmtId="0" fontId="52" fillId="47" borderId="25" xfId="0" applyFont="1" applyFill="1" applyBorder="1" applyAlignment="1">
      <alignment horizontal="center" vertical="center" wrapText="1"/>
    </xf>
    <xf numFmtId="0" fontId="52" fillId="47" borderId="23" xfId="0" applyFont="1" applyFill="1" applyBorder="1" applyAlignment="1">
      <alignment horizontal="center" vertical="center" wrapText="1"/>
    </xf>
    <xf numFmtId="0" fontId="52" fillId="46" borderId="40" xfId="0" applyFont="1" applyFill="1" applyBorder="1" applyAlignment="1" applyProtection="1">
      <alignment horizontal="center" vertical="center" wrapText="1"/>
    </xf>
    <xf numFmtId="0" fontId="42" fillId="27" borderId="25" xfId="0" applyFont="1" applyFill="1" applyBorder="1" applyAlignment="1">
      <alignment horizontal="left" vertical="center"/>
    </xf>
    <xf numFmtId="0" fontId="42" fillId="27" borderId="23" xfId="0" applyFont="1" applyFill="1" applyBorder="1" applyAlignment="1">
      <alignment horizontal="left" vertical="center"/>
    </xf>
    <xf numFmtId="0" fontId="46" fillId="30" borderId="37" xfId="0" applyFont="1" applyFill="1" applyBorder="1" applyAlignment="1">
      <alignment horizontal="center" vertical="center"/>
    </xf>
    <xf numFmtId="0" fontId="46" fillId="30" borderId="24" xfId="0" applyFont="1" applyFill="1" applyBorder="1" applyAlignment="1">
      <alignment horizontal="center" vertical="center"/>
    </xf>
    <xf numFmtId="0" fontId="39" fillId="27" borderId="0" xfId="0" applyFont="1" applyFill="1" applyBorder="1" applyAlignment="1">
      <alignment horizontal="center" wrapText="1"/>
    </xf>
    <xf numFmtId="0" fontId="40" fillId="27" borderId="50" xfId="0" applyFont="1" applyFill="1" applyBorder="1" applyAlignment="1">
      <alignment horizontal="center" vertical="top"/>
    </xf>
    <xf numFmtId="3" fontId="52" fillId="47" borderId="25" xfId="0" applyNumberFormat="1" applyFont="1" applyFill="1" applyBorder="1" applyAlignment="1">
      <alignment horizontal="center" vertical="center" wrapText="1"/>
    </xf>
    <xf numFmtId="3" fontId="52" fillId="47" borderId="6" xfId="0" applyNumberFormat="1" applyFont="1" applyFill="1" applyBorder="1" applyAlignment="1">
      <alignment horizontal="center" vertical="center" wrapText="1"/>
    </xf>
    <xf numFmtId="3" fontId="52" fillId="47" borderId="23" xfId="0" applyNumberFormat="1" applyFont="1" applyFill="1" applyBorder="1" applyAlignment="1">
      <alignment horizontal="center" vertical="center" wrapText="1"/>
    </xf>
  </cellXfs>
  <cellStyles count="3211">
    <cellStyle name="20% - Accent1 10" xfId="8"/>
    <cellStyle name="20% - Accent1 10 2" xfId="9"/>
    <cellStyle name="20% - Accent1 11" xfId="10"/>
    <cellStyle name="20% - Accent1 11 2" xfId="11"/>
    <cellStyle name="20% - Accent1 12" xfId="12"/>
    <cellStyle name="20% - Accent1 12 2" xfId="13"/>
    <cellStyle name="20% - Accent1 13" xfId="14"/>
    <cellStyle name="20% - Accent1 14" xfId="15"/>
    <cellStyle name="20% - Accent1 15" xfId="7"/>
    <cellStyle name="20% - Accent1 2" xfId="16"/>
    <cellStyle name="20% - Accent1 2 2" xfId="17"/>
    <cellStyle name="20% - Accent1 3" xfId="18"/>
    <cellStyle name="20% - Accent1 3 2" xfId="19"/>
    <cellStyle name="20% - Accent1 3 3" xfId="20"/>
    <cellStyle name="20% - Accent1 4" xfId="21"/>
    <cellStyle name="20% - Accent1 4 2" xfId="22"/>
    <cellStyle name="20% - Accent1 5" xfId="23"/>
    <cellStyle name="20% - Accent1 5 2" xfId="24"/>
    <cellStyle name="20% - Accent1 6" xfId="25"/>
    <cellStyle name="20% - Accent1 6 2" xfId="26"/>
    <cellStyle name="20% - Accent1 7" xfId="27"/>
    <cellStyle name="20% - Accent1 7 2" xfId="28"/>
    <cellStyle name="20% - Accent1 8" xfId="29"/>
    <cellStyle name="20% - Accent1 8 2" xfId="30"/>
    <cellStyle name="20% - Accent1 9" xfId="31"/>
    <cellStyle name="20% - Accent1 9 2" xfId="32"/>
    <cellStyle name="20% - Accent2 10" xfId="34"/>
    <cellStyle name="20% - Accent2 10 2" xfId="35"/>
    <cellStyle name="20% - Accent2 11" xfId="36"/>
    <cellStyle name="20% - Accent2 11 2" xfId="37"/>
    <cellStyle name="20% - Accent2 12" xfId="38"/>
    <cellStyle name="20% - Accent2 12 2" xfId="39"/>
    <cellStyle name="20% - Accent2 13" xfId="40"/>
    <cellStyle name="20% - Accent2 14" xfId="41"/>
    <cellStyle name="20% - Accent2 15" xfId="33"/>
    <cellStyle name="20% - Accent2 2" xfId="42"/>
    <cellStyle name="20% - Accent2 2 2" xfId="43"/>
    <cellStyle name="20% - Accent2 3" xfId="44"/>
    <cellStyle name="20% - Accent2 3 2" xfId="45"/>
    <cellStyle name="20% - Accent2 3 3" xfId="46"/>
    <cellStyle name="20% - Accent2 4" xfId="47"/>
    <cellStyle name="20% - Accent2 4 2" xfId="48"/>
    <cellStyle name="20% - Accent2 5" xfId="49"/>
    <cellStyle name="20% - Accent2 5 2" xfId="50"/>
    <cellStyle name="20% - Accent2 6" xfId="51"/>
    <cellStyle name="20% - Accent2 6 2" xfId="52"/>
    <cellStyle name="20% - Accent2 7" xfId="53"/>
    <cellStyle name="20% - Accent2 7 2" xfId="54"/>
    <cellStyle name="20% - Accent2 8" xfId="55"/>
    <cellStyle name="20% - Accent2 8 2" xfId="56"/>
    <cellStyle name="20% - Accent2 9" xfId="57"/>
    <cellStyle name="20% - Accent2 9 2" xfId="58"/>
    <cellStyle name="20% - Accent3 10" xfId="60"/>
    <cellStyle name="20% - Accent3 10 2" xfId="61"/>
    <cellStyle name="20% - Accent3 11" xfId="62"/>
    <cellStyle name="20% - Accent3 11 2" xfId="63"/>
    <cellStyle name="20% - Accent3 12" xfId="64"/>
    <cellStyle name="20% - Accent3 12 2" xfId="65"/>
    <cellStyle name="20% - Accent3 13" xfId="66"/>
    <cellStyle name="20% - Accent3 14" xfId="67"/>
    <cellStyle name="20% - Accent3 15" xfId="59"/>
    <cellStyle name="20% - Accent3 2" xfId="68"/>
    <cellStyle name="20% - Accent3 2 2" xfId="69"/>
    <cellStyle name="20% - Accent3 3" xfId="70"/>
    <cellStyle name="20% - Accent3 3 2" xfId="71"/>
    <cellStyle name="20% - Accent3 3 3" xfId="72"/>
    <cellStyle name="20% - Accent3 4" xfId="73"/>
    <cellStyle name="20% - Accent3 4 2" xfId="74"/>
    <cellStyle name="20% - Accent3 5" xfId="75"/>
    <cellStyle name="20% - Accent3 5 2" xfId="76"/>
    <cellStyle name="20% - Accent3 6" xfId="77"/>
    <cellStyle name="20% - Accent3 6 2" xfId="78"/>
    <cellStyle name="20% - Accent3 7" xfId="79"/>
    <cellStyle name="20% - Accent3 7 2" xfId="80"/>
    <cellStyle name="20% - Accent3 8" xfId="81"/>
    <cellStyle name="20% - Accent3 8 2" xfId="82"/>
    <cellStyle name="20% - Accent3 9" xfId="83"/>
    <cellStyle name="20% - Accent3 9 2" xfId="84"/>
    <cellStyle name="20% - Accent4 10" xfId="86"/>
    <cellStyle name="20% - Accent4 10 2" xfId="87"/>
    <cellStyle name="20% - Accent4 11" xfId="88"/>
    <cellStyle name="20% - Accent4 11 2" xfId="89"/>
    <cellStyle name="20% - Accent4 12" xfId="90"/>
    <cellStyle name="20% - Accent4 12 2" xfId="91"/>
    <cellStyle name="20% - Accent4 13" xfId="92"/>
    <cellStyle name="20% - Accent4 14" xfId="93"/>
    <cellStyle name="20% - Accent4 15" xfId="85"/>
    <cellStyle name="20% - Accent4 2" xfId="94"/>
    <cellStyle name="20% - Accent4 2 2" xfId="95"/>
    <cellStyle name="20% - Accent4 3" xfId="96"/>
    <cellStyle name="20% - Accent4 3 2" xfId="97"/>
    <cellStyle name="20% - Accent4 3 3" xfId="98"/>
    <cellStyle name="20% - Accent4 4" xfId="99"/>
    <cellStyle name="20% - Accent4 4 2" xfId="100"/>
    <cellStyle name="20% - Accent4 5" xfId="101"/>
    <cellStyle name="20% - Accent4 5 2" xfId="102"/>
    <cellStyle name="20% - Accent4 6" xfId="103"/>
    <cellStyle name="20% - Accent4 6 2" xfId="104"/>
    <cellStyle name="20% - Accent4 7" xfId="105"/>
    <cellStyle name="20% - Accent4 7 2" xfId="106"/>
    <cellStyle name="20% - Accent4 8" xfId="107"/>
    <cellStyle name="20% - Accent4 8 2" xfId="108"/>
    <cellStyle name="20% - Accent4 9" xfId="109"/>
    <cellStyle name="20% - Accent4 9 2" xfId="110"/>
    <cellStyle name="20% - Accent5 10" xfId="112"/>
    <cellStyle name="20% - Accent5 10 2" xfId="113"/>
    <cellStyle name="20% - Accent5 11" xfId="114"/>
    <cellStyle name="20% - Accent5 11 2" xfId="115"/>
    <cellStyle name="20% - Accent5 12" xfId="116"/>
    <cellStyle name="20% - Accent5 12 2" xfId="117"/>
    <cellStyle name="20% - Accent5 13" xfId="118"/>
    <cellStyle name="20% - Accent5 14" xfId="111"/>
    <cellStyle name="20% - Accent5 2" xfId="119"/>
    <cellStyle name="20% - Accent5 2 2" xfId="120"/>
    <cellStyle name="20% - Accent5 3" xfId="121"/>
    <cellStyle name="20% - Accent5 3 2" xfId="122"/>
    <cellStyle name="20% - Accent5 3 3" xfId="123"/>
    <cellStyle name="20% - Accent5 4" xfId="124"/>
    <cellStyle name="20% - Accent5 4 2" xfId="125"/>
    <cellStyle name="20% - Accent5 5" xfId="126"/>
    <cellStyle name="20% - Accent5 5 2" xfId="127"/>
    <cellStyle name="20% - Accent5 6" xfId="128"/>
    <cellStyle name="20% - Accent5 6 2" xfId="129"/>
    <cellStyle name="20% - Accent5 7" xfId="130"/>
    <cellStyle name="20% - Accent5 7 2" xfId="131"/>
    <cellStyle name="20% - Accent5 8" xfId="132"/>
    <cellStyle name="20% - Accent5 8 2" xfId="133"/>
    <cellStyle name="20% - Accent5 9" xfId="134"/>
    <cellStyle name="20% - Accent5 9 2" xfId="135"/>
    <cellStyle name="20% - Accent6 10" xfId="137"/>
    <cellStyle name="20% - Accent6 10 2" xfId="138"/>
    <cellStyle name="20% - Accent6 11" xfId="139"/>
    <cellStyle name="20% - Accent6 11 2" xfId="140"/>
    <cellStyle name="20% - Accent6 12" xfId="141"/>
    <cellStyle name="20% - Accent6 12 2" xfId="142"/>
    <cellStyle name="20% - Accent6 13" xfId="143"/>
    <cellStyle name="20% - Accent6 14" xfId="144"/>
    <cellStyle name="20% - Accent6 15" xfId="136"/>
    <cellStyle name="20% - Accent6 2" xfId="145"/>
    <cellStyle name="20% - Accent6 2 2" xfId="146"/>
    <cellStyle name="20% - Accent6 3" xfId="147"/>
    <cellStyle name="20% - Accent6 3 2" xfId="148"/>
    <cellStyle name="20% - Accent6 3 3" xfId="149"/>
    <cellStyle name="20% - Accent6 4" xfId="150"/>
    <cellStyle name="20% - Accent6 4 2" xfId="151"/>
    <cellStyle name="20% - Accent6 5" xfId="152"/>
    <cellStyle name="20% - Accent6 5 2" xfId="153"/>
    <cellStyle name="20% - Accent6 6" xfId="154"/>
    <cellStyle name="20% - Accent6 6 2" xfId="155"/>
    <cellStyle name="20% - Accent6 7" xfId="156"/>
    <cellStyle name="20% - Accent6 7 2" xfId="157"/>
    <cellStyle name="20% - Accent6 8" xfId="158"/>
    <cellStyle name="20% - Accent6 8 2" xfId="159"/>
    <cellStyle name="20% - Accent6 9" xfId="160"/>
    <cellStyle name="20% - Accent6 9 2" xfId="161"/>
    <cellStyle name="40% - Accent1 10" xfId="163"/>
    <cellStyle name="40% - Accent1 10 2" xfId="164"/>
    <cellStyle name="40% - Accent1 11" xfId="165"/>
    <cellStyle name="40% - Accent1 11 2" xfId="166"/>
    <cellStyle name="40% - Accent1 12" xfId="167"/>
    <cellStyle name="40% - Accent1 12 2" xfId="168"/>
    <cellStyle name="40% - Accent1 13" xfId="169"/>
    <cellStyle name="40% - Accent1 14" xfId="170"/>
    <cellStyle name="40% - Accent1 15" xfId="162"/>
    <cellStyle name="40% - Accent1 2" xfId="171"/>
    <cellStyle name="40% - Accent1 2 2" xfId="172"/>
    <cellStyle name="40% - Accent1 3" xfId="173"/>
    <cellStyle name="40% - Accent1 3 2" xfId="174"/>
    <cellStyle name="40% - Accent1 3 3" xfId="175"/>
    <cellStyle name="40% - Accent1 4" xfId="176"/>
    <cellStyle name="40% - Accent1 4 2" xfId="177"/>
    <cellStyle name="40% - Accent1 5" xfId="178"/>
    <cellStyle name="40% - Accent1 5 2" xfId="179"/>
    <cellStyle name="40% - Accent1 6" xfId="180"/>
    <cellStyle name="40% - Accent1 6 2" xfId="181"/>
    <cellStyle name="40% - Accent1 7" xfId="182"/>
    <cellStyle name="40% - Accent1 7 2" xfId="183"/>
    <cellStyle name="40% - Accent1 8" xfId="184"/>
    <cellStyle name="40% - Accent1 8 2" xfId="185"/>
    <cellStyle name="40% - Accent1 9" xfId="186"/>
    <cellStyle name="40% - Accent1 9 2" xfId="187"/>
    <cellStyle name="40% - Accent2 10" xfId="189"/>
    <cellStyle name="40% - Accent2 10 2" xfId="190"/>
    <cellStyle name="40% - Accent2 11" xfId="191"/>
    <cellStyle name="40% - Accent2 11 2" xfId="192"/>
    <cellStyle name="40% - Accent2 12" xfId="193"/>
    <cellStyle name="40% - Accent2 12 2" xfId="194"/>
    <cellStyle name="40% - Accent2 13" xfId="195"/>
    <cellStyle name="40% - Accent2 14" xfId="188"/>
    <cellStyle name="40% - Accent2 2" xfId="196"/>
    <cellStyle name="40% - Accent2 2 2" xfId="197"/>
    <cellStyle name="40% - Accent2 3" xfId="198"/>
    <cellStyle name="40% - Accent2 3 2" xfId="199"/>
    <cellStyle name="40% - Accent2 3 3" xfId="200"/>
    <cellStyle name="40% - Accent2 4" xfId="201"/>
    <cellStyle name="40% - Accent2 4 2" xfId="202"/>
    <cellStyle name="40% - Accent2 5" xfId="203"/>
    <cellStyle name="40% - Accent2 5 2" xfId="204"/>
    <cellStyle name="40% - Accent2 6" xfId="205"/>
    <cellStyle name="40% - Accent2 6 2" xfId="206"/>
    <cellStyle name="40% - Accent2 7" xfId="207"/>
    <cellStyle name="40% - Accent2 7 2" xfId="208"/>
    <cellStyle name="40% - Accent2 8" xfId="209"/>
    <cellStyle name="40% - Accent2 8 2" xfId="210"/>
    <cellStyle name="40% - Accent2 9" xfId="211"/>
    <cellStyle name="40% - Accent2 9 2" xfId="212"/>
    <cellStyle name="40% - Accent3 10" xfId="214"/>
    <cellStyle name="40% - Accent3 10 2" xfId="215"/>
    <cellStyle name="40% - Accent3 11" xfId="216"/>
    <cellStyle name="40% - Accent3 11 2" xfId="217"/>
    <cellStyle name="40% - Accent3 12" xfId="218"/>
    <cellStyle name="40% - Accent3 12 2" xfId="219"/>
    <cellStyle name="40% - Accent3 13" xfId="220"/>
    <cellStyle name="40% - Accent3 14" xfId="221"/>
    <cellStyle name="40% - Accent3 15" xfId="213"/>
    <cellStyle name="40% - Accent3 2" xfId="222"/>
    <cellStyle name="40% - Accent3 2 2" xfId="223"/>
    <cellStyle name="40% - Accent3 3" xfId="224"/>
    <cellStyle name="40% - Accent3 3 2" xfId="225"/>
    <cellStyle name="40% - Accent3 3 3" xfId="226"/>
    <cellStyle name="40% - Accent3 4" xfId="227"/>
    <cellStyle name="40% - Accent3 4 2" xfId="228"/>
    <cellStyle name="40% - Accent3 5" xfId="229"/>
    <cellStyle name="40% - Accent3 5 2" xfId="230"/>
    <cellStyle name="40% - Accent3 6" xfId="231"/>
    <cellStyle name="40% - Accent3 6 2" xfId="232"/>
    <cellStyle name="40% - Accent3 7" xfId="233"/>
    <cellStyle name="40% - Accent3 7 2" xfId="234"/>
    <cellStyle name="40% - Accent3 8" xfId="235"/>
    <cellStyle name="40% - Accent3 8 2" xfId="236"/>
    <cellStyle name="40% - Accent3 9" xfId="237"/>
    <cellStyle name="40% - Accent3 9 2" xfId="238"/>
    <cellStyle name="40% - Accent4 10" xfId="240"/>
    <cellStyle name="40% - Accent4 10 2" xfId="241"/>
    <cellStyle name="40% - Accent4 11" xfId="242"/>
    <cellStyle name="40% - Accent4 11 2" xfId="243"/>
    <cellStyle name="40% - Accent4 12" xfId="244"/>
    <cellStyle name="40% - Accent4 12 2" xfId="245"/>
    <cellStyle name="40% - Accent4 13" xfId="246"/>
    <cellStyle name="40% - Accent4 14" xfId="247"/>
    <cellStyle name="40% - Accent4 15" xfId="239"/>
    <cellStyle name="40% - Accent4 2" xfId="248"/>
    <cellStyle name="40% - Accent4 2 2" xfId="249"/>
    <cellStyle name="40% - Accent4 3" xfId="250"/>
    <cellStyle name="40% - Accent4 3 2" xfId="251"/>
    <cellStyle name="40% - Accent4 3 3" xfId="252"/>
    <cellStyle name="40% - Accent4 4" xfId="253"/>
    <cellStyle name="40% - Accent4 4 2" xfId="254"/>
    <cellStyle name="40% - Accent4 5" xfId="255"/>
    <cellStyle name="40% - Accent4 5 2" xfId="256"/>
    <cellStyle name="40% - Accent4 6" xfId="257"/>
    <cellStyle name="40% - Accent4 6 2" xfId="258"/>
    <cellStyle name="40% - Accent4 7" xfId="259"/>
    <cellStyle name="40% - Accent4 7 2" xfId="260"/>
    <cellStyle name="40% - Accent4 8" xfId="261"/>
    <cellStyle name="40% - Accent4 8 2" xfId="262"/>
    <cellStyle name="40% - Accent4 9" xfId="263"/>
    <cellStyle name="40% - Accent4 9 2" xfId="264"/>
    <cellStyle name="40% - Accent5 10" xfId="266"/>
    <cellStyle name="40% - Accent5 10 2" xfId="267"/>
    <cellStyle name="40% - Accent5 11" xfId="268"/>
    <cellStyle name="40% - Accent5 11 2" xfId="269"/>
    <cellStyle name="40% - Accent5 12" xfId="270"/>
    <cellStyle name="40% - Accent5 12 2" xfId="271"/>
    <cellStyle name="40% - Accent5 13" xfId="272"/>
    <cellStyle name="40% - Accent5 14" xfId="273"/>
    <cellStyle name="40% - Accent5 15" xfId="265"/>
    <cellStyle name="40% - Accent5 2" xfId="274"/>
    <cellStyle name="40% - Accent5 2 2" xfId="275"/>
    <cellStyle name="40% - Accent5 3" xfId="276"/>
    <cellStyle name="40% - Accent5 3 2" xfId="277"/>
    <cellStyle name="40% - Accent5 3 3" xfId="278"/>
    <cellStyle name="40% - Accent5 4" xfId="279"/>
    <cellStyle name="40% - Accent5 4 2" xfId="280"/>
    <cellStyle name="40% - Accent5 5" xfId="281"/>
    <cellStyle name="40% - Accent5 5 2" xfId="282"/>
    <cellStyle name="40% - Accent5 6" xfId="283"/>
    <cellStyle name="40% - Accent5 6 2" xfId="284"/>
    <cellStyle name="40% - Accent5 7" xfId="285"/>
    <cellStyle name="40% - Accent5 7 2" xfId="286"/>
    <cellStyle name="40% - Accent5 8" xfId="287"/>
    <cellStyle name="40% - Accent5 8 2" xfId="288"/>
    <cellStyle name="40% - Accent5 9" xfId="289"/>
    <cellStyle name="40% - Accent5 9 2" xfId="290"/>
    <cellStyle name="40% - Accent6 10" xfId="292"/>
    <cellStyle name="40% - Accent6 10 2" xfId="293"/>
    <cellStyle name="40% - Accent6 11" xfId="294"/>
    <cellStyle name="40% - Accent6 11 2" xfId="295"/>
    <cellStyle name="40% - Accent6 12" xfId="296"/>
    <cellStyle name="40% - Accent6 12 2" xfId="297"/>
    <cellStyle name="40% - Accent6 13" xfId="298"/>
    <cellStyle name="40% - Accent6 14" xfId="299"/>
    <cellStyle name="40% - Accent6 15" xfId="291"/>
    <cellStyle name="40% - Accent6 2" xfId="300"/>
    <cellStyle name="40% - Accent6 2 2" xfId="301"/>
    <cellStyle name="40% - Accent6 3" xfId="302"/>
    <cellStyle name="40% - Accent6 3 2" xfId="303"/>
    <cellStyle name="40% - Accent6 3 3" xfId="304"/>
    <cellStyle name="40% - Accent6 4" xfId="305"/>
    <cellStyle name="40% - Accent6 4 2" xfId="306"/>
    <cellStyle name="40% - Accent6 5" xfId="307"/>
    <cellStyle name="40% - Accent6 5 2" xfId="308"/>
    <cellStyle name="40% - Accent6 6" xfId="309"/>
    <cellStyle name="40% - Accent6 6 2" xfId="310"/>
    <cellStyle name="40% - Accent6 7" xfId="311"/>
    <cellStyle name="40% - Accent6 7 2" xfId="312"/>
    <cellStyle name="40% - Accent6 8" xfId="313"/>
    <cellStyle name="40% - Accent6 8 2" xfId="314"/>
    <cellStyle name="40% - Accent6 9" xfId="315"/>
    <cellStyle name="40% - Accent6 9 2" xfId="316"/>
    <cellStyle name="60% - Accent1 10" xfId="318"/>
    <cellStyle name="60% - Accent1 10 2" xfId="319"/>
    <cellStyle name="60% - Accent1 11" xfId="320"/>
    <cellStyle name="60% - Accent1 11 2" xfId="321"/>
    <cellStyle name="60% - Accent1 12" xfId="322"/>
    <cellStyle name="60% - Accent1 12 2" xfId="323"/>
    <cellStyle name="60% - Accent1 13" xfId="324"/>
    <cellStyle name="60% - Accent1 14" xfId="325"/>
    <cellStyle name="60% - Accent1 15" xfId="317"/>
    <cellStyle name="60% - Accent1 2" xfId="326"/>
    <cellStyle name="60% - Accent1 2 2" xfId="327"/>
    <cellStyle name="60% - Accent1 3" xfId="328"/>
    <cellStyle name="60% - Accent1 3 2" xfId="329"/>
    <cellStyle name="60% - Accent1 3 3" xfId="330"/>
    <cellStyle name="60% - Accent1 4" xfId="331"/>
    <cellStyle name="60% - Accent1 4 2" xfId="332"/>
    <cellStyle name="60% - Accent1 5" xfId="333"/>
    <cellStyle name="60% - Accent1 5 2" xfId="334"/>
    <cellStyle name="60% - Accent1 6" xfId="335"/>
    <cellStyle name="60% - Accent1 6 2" xfId="336"/>
    <cellStyle name="60% - Accent1 7" xfId="337"/>
    <cellStyle name="60% - Accent1 7 2" xfId="338"/>
    <cellStyle name="60% - Accent1 8" xfId="339"/>
    <cellStyle name="60% - Accent1 8 2" xfId="340"/>
    <cellStyle name="60% - Accent1 9" xfId="341"/>
    <cellStyle name="60% - Accent1 9 2" xfId="342"/>
    <cellStyle name="60% - Accent2 10" xfId="344"/>
    <cellStyle name="60% - Accent2 10 2" xfId="345"/>
    <cellStyle name="60% - Accent2 11" xfId="346"/>
    <cellStyle name="60% - Accent2 11 2" xfId="347"/>
    <cellStyle name="60% - Accent2 12" xfId="348"/>
    <cellStyle name="60% - Accent2 12 2" xfId="349"/>
    <cellStyle name="60% - Accent2 13" xfId="350"/>
    <cellStyle name="60% - Accent2 14" xfId="351"/>
    <cellStyle name="60% - Accent2 15" xfId="343"/>
    <cellStyle name="60% - Accent2 2" xfId="352"/>
    <cellStyle name="60% - Accent2 2 2" xfId="353"/>
    <cellStyle name="60% - Accent2 3" xfId="354"/>
    <cellStyle name="60% - Accent2 3 2" xfId="355"/>
    <cellStyle name="60% - Accent2 3 3" xfId="356"/>
    <cellStyle name="60% - Accent2 4" xfId="357"/>
    <cellStyle name="60% - Accent2 4 2" xfId="358"/>
    <cellStyle name="60% - Accent2 5" xfId="359"/>
    <cellStyle name="60% - Accent2 5 2" xfId="360"/>
    <cellStyle name="60% - Accent2 6" xfId="361"/>
    <cellStyle name="60% - Accent2 6 2" xfId="362"/>
    <cellStyle name="60% - Accent2 7" xfId="363"/>
    <cellStyle name="60% - Accent2 7 2" xfId="364"/>
    <cellStyle name="60% - Accent2 8" xfId="365"/>
    <cellStyle name="60% - Accent2 8 2" xfId="366"/>
    <cellStyle name="60% - Accent2 9" xfId="367"/>
    <cellStyle name="60% - Accent2 9 2" xfId="368"/>
    <cellStyle name="60% - Accent3 10" xfId="370"/>
    <cellStyle name="60% - Accent3 10 2" xfId="371"/>
    <cellStyle name="60% - Accent3 11" xfId="372"/>
    <cellStyle name="60% - Accent3 11 2" xfId="373"/>
    <cellStyle name="60% - Accent3 12" xfId="374"/>
    <cellStyle name="60% - Accent3 12 2" xfId="375"/>
    <cellStyle name="60% - Accent3 13" xfId="376"/>
    <cellStyle name="60% - Accent3 14" xfId="377"/>
    <cellStyle name="60% - Accent3 15" xfId="369"/>
    <cellStyle name="60% - Accent3 2" xfId="378"/>
    <cellStyle name="60% - Accent3 2 2" xfId="379"/>
    <cellStyle name="60% - Accent3 3" xfId="380"/>
    <cellStyle name="60% - Accent3 3 2" xfId="381"/>
    <cellStyle name="60% - Accent3 3 3" xfId="382"/>
    <cellStyle name="60% - Accent3 4" xfId="383"/>
    <cellStyle name="60% - Accent3 4 2" xfId="384"/>
    <cellStyle name="60% - Accent3 5" xfId="385"/>
    <cellStyle name="60% - Accent3 5 2" xfId="386"/>
    <cellStyle name="60% - Accent3 6" xfId="387"/>
    <cellStyle name="60% - Accent3 6 2" xfId="388"/>
    <cellStyle name="60% - Accent3 7" xfId="389"/>
    <cellStyle name="60% - Accent3 7 2" xfId="390"/>
    <cellStyle name="60% - Accent3 8" xfId="391"/>
    <cellStyle name="60% - Accent3 8 2" xfId="392"/>
    <cellStyle name="60% - Accent3 9" xfId="393"/>
    <cellStyle name="60% - Accent3 9 2" xfId="394"/>
    <cellStyle name="60% - Accent4 10" xfId="396"/>
    <cellStyle name="60% - Accent4 10 2" xfId="397"/>
    <cellStyle name="60% - Accent4 11" xfId="398"/>
    <cellStyle name="60% - Accent4 11 2" xfId="399"/>
    <cellStyle name="60% - Accent4 12" xfId="400"/>
    <cellStyle name="60% - Accent4 12 2" xfId="401"/>
    <cellStyle name="60% - Accent4 13" xfId="402"/>
    <cellStyle name="60% - Accent4 14" xfId="403"/>
    <cellStyle name="60% - Accent4 15" xfId="395"/>
    <cellStyle name="60% - Accent4 2" xfId="404"/>
    <cellStyle name="60% - Accent4 2 2" xfId="405"/>
    <cellStyle name="60% - Accent4 3" xfId="406"/>
    <cellStyle name="60% - Accent4 3 2" xfId="407"/>
    <cellStyle name="60% - Accent4 3 3" xfId="408"/>
    <cellStyle name="60% - Accent4 4" xfId="409"/>
    <cellStyle name="60% - Accent4 4 2" xfId="410"/>
    <cellStyle name="60% - Accent4 5" xfId="411"/>
    <cellStyle name="60% - Accent4 5 2" xfId="412"/>
    <cellStyle name="60% - Accent4 6" xfId="413"/>
    <cellStyle name="60% - Accent4 6 2" xfId="414"/>
    <cellStyle name="60% - Accent4 7" xfId="415"/>
    <cellStyle name="60% - Accent4 7 2" xfId="416"/>
    <cellStyle name="60% - Accent4 8" xfId="417"/>
    <cellStyle name="60% - Accent4 8 2" xfId="418"/>
    <cellStyle name="60% - Accent4 9" xfId="419"/>
    <cellStyle name="60% - Accent4 9 2" xfId="420"/>
    <cellStyle name="60% - Accent5 10" xfId="422"/>
    <cellStyle name="60% - Accent5 10 2" xfId="423"/>
    <cellStyle name="60% - Accent5 11" xfId="424"/>
    <cellStyle name="60% - Accent5 11 2" xfId="425"/>
    <cellStyle name="60% - Accent5 12" xfId="426"/>
    <cellStyle name="60% - Accent5 12 2" xfId="427"/>
    <cellStyle name="60% - Accent5 13" xfId="428"/>
    <cellStyle name="60% - Accent5 14" xfId="429"/>
    <cellStyle name="60% - Accent5 15" xfId="421"/>
    <cellStyle name="60% - Accent5 2" xfId="430"/>
    <cellStyle name="60% - Accent5 2 2" xfId="431"/>
    <cellStyle name="60% - Accent5 3" xfId="432"/>
    <cellStyle name="60% - Accent5 3 2" xfId="433"/>
    <cellStyle name="60% - Accent5 3 3" xfId="434"/>
    <cellStyle name="60% - Accent5 4" xfId="435"/>
    <cellStyle name="60% - Accent5 4 2" xfId="436"/>
    <cellStyle name="60% - Accent5 5" xfId="437"/>
    <cellStyle name="60% - Accent5 5 2" xfId="438"/>
    <cellStyle name="60% - Accent5 6" xfId="439"/>
    <cellStyle name="60% - Accent5 6 2" xfId="440"/>
    <cellStyle name="60% - Accent5 7" xfId="441"/>
    <cellStyle name="60% - Accent5 7 2" xfId="442"/>
    <cellStyle name="60% - Accent5 8" xfId="443"/>
    <cellStyle name="60% - Accent5 8 2" xfId="444"/>
    <cellStyle name="60% - Accent5 9" xfId="445"/>
    <cellStyle name="60% - Accent5 9 2" xfId="446"/>
    <cellStyle name="60% - Accent6 10" xfId="448"/>
    <cellStyle name="60% - Accent6 10 2" xfId="449"/>
    <cellStyle name="60% - Accent6 11" xfId="450"/>
    <cellStyle name="60% - Accent6 11 2" xfId="451"/>
    <cellStyle name="60% - Accent6 12" xfId="452"/>
    <cellStyle name="60% - Accent6 12 2" xfId="453"/>
    <cellStyle name="60% - Accent6 13" xfId="454"/>
    <cellStyle name="60% - Accent6 14" xfId="455"/>
    <cellStyle name="60% - Accent6 15" xfId="447"/>
    <cellStyle name="60% - Accent6 2" xfId="456"/>
    <cellStyle name="60% - Accent6 2 2" xfId="457"/>
    <cellStyle name="60% - Accent6 3" xfId="458"/>
    <cellStyle name="60% - Accent6 3 2" xfId="459"/>
    <cellStyle name="60% - Accent6 3 3" xfId="460"/>
    <cellStyle name="60% - Accent6 4" xfId="461"/>
    <cellStyle name="60% - Accent6 4 2" xfId="462"/>
    <cellStyle name="60% - Accent6 5" xfId="463"/>
    <cellStyle name="60% - Accent6 5 2" xfId="464"/>
    <cellStyle name="60% - Accent6 6" xfId="465"/>
    <cellStyle name="60% - Accent6 6 2" xfId="466"/>
    <cellStyle name="60% - Accent6 7" xfId="467"/>
    <cellStyle name="60% - Accent6 7 2" xfId="468"/>
    <cellStyle name="60% - Accent6 8" xfId="469"/>
    <cellStyle name="60% - Accent6 8 2" xfId="470"/>
    <cellStyle name="60% - Accent6 9" xfId="471"/>
    <cellStyle name="60% - Accent6 9 2" xfId="472"/>
    <cellStyle name="Accent1 10" xfId="474"/>
    <cellStyle name="Accent1 10 2" xfId="475"/>
    <cellStyle name="Accent1 11" xfId="476"/>
    <cellStyle name="Accent1 11 2" xfId="477"/>
    <cellStyle name="Accent1 12" xfId="478"/>
    <cellStyle name="Accent1 12 2" xfId="479"/>
    <cellStyle name="Accent1 13" xfId="480"/>
    <cellStyle name="Accent1 14" xfId="481"/>
    <cellStyle name="Accent1 15" xfId="473"/>
    <cellStyle name="Accent1 2" xfId="482"/>
    <cellStyle name="Accent1 2 2" xfId="483"/>
    <cellStyle name="Accent1 3" xfId="484"/>
    <cellStyle name="Accent1 3 2" xfId="485"/>
    <cellStyle name="Accent1 3 3" xfId="486"/>
    <cellStyle name="Accent1 4" xfId="487"/>
    <cellStyle name="Accent1 4 2" xfId="488"/>
    <cellStyle name="Accent1 5" xfId="489"/>
    <cellStyle name="Accent1 5 2" xfId="490"/>
    <cellStyle name="Accent1 6" xfId="491"/>
    <cellStyle name="Accent1 6 2" xfId="492"/>
    <cellStyle name="Accent1 7" xfId="493"/>
    <cellStyle name="Accent1 7 2" xfId="494"/>
    <cellStyle name="Accent1 8" xfId="495"/>
    <cellStyle name="Accent1 8 2" xfId="496"/>
    <cellStyle name="Accent1 9" xfId="497"/>
    <cellStyle name="Accent1 9 2" xfId="498"/>
    <cellStyle name="Accent2 10" xfId="500"/>
    <cellStyle name="Accent2 10 2" xfId="501"/>
    <cellStyle name="Accent2 11" xfId="502"/>
    <cellStyle name="Accent2 11 2" xfId="503"/>
    <cellStyle name="Accent2 12" xfId="504"/>
    <cellStyle name="Accent2 12 2" xfId="505"/>
    <cellStyle name="Accent2 13" xfId="506"/>
    <cellStyle name="Accent2 14" xfId="507"/>
    <cellStyle name="Accent2 15" xfId="499"/>
    <cellStyle name="Accent2 2" xfId="508"/>
    <cellStyle name="Accent2 2 2" xfId="509"/>
    <cellStyle name="Accent2 3" xfId="510"/>
    <cellStyle name="Accent2 3 2" xfId="511"/>
    <cellStyle name="Accent2 3 3" xfId="512"/>
    <cellStyle name="Accent2 4" xfId="513"/>
    <cellStyle name="Accent2 4 2" xfId="514"/>
    <cellStyle name="Accent2 5" xfId="515"/>
    <cellStyle name="Accent2 5 2" xfId="516"/>
    <cellStyle name="Accent2 6" xfId="517"/>
    <cellStyle name="Accent2 6 2" xfId="518"/>
    <cellStyle name="Accent2 7" xfId="519"/>
    <cellStyle name="Accent2 7 2" xfId="520"/>
    <cellStyle name="Accent2 8" xfId="521"/>
    <cellStyle name="Accent2 8 2" xfId="522"/>
    <cellStyle name="Accent2 9" xfId="523"/>
    <cellStyle name="Accent2 9 2" xfId="524"/>
    <cellStyle name="Accent3 10" xfId="526"/>
    <cellStyle name="Accent3 10 2" xfId="527"/>
    <cellStyle name="Accent3 11" xfId="528"/>
    <cellStyle name="Accent3 11 2" xfId="529"/>
    <cellStyle name="Accent3 12" xfId="530"/>
    <cellStyle name="Accent3 12 2" xfId="531"/>
    <cellStyle name="Accent3 13" xfId="532"/>
    <cellStyle name="Accent3 14" xfId="533"/>
    <cellStyle name="Accent3 15" xfId="525"/>
    <cellStyle name="Accent3 2" xfId="534"/>
    <cellStyle name="Accent3 2 2" xfId="535"/>
    <cellStyle name="Accent3 3" xfId="536"/>
    <cellStyle name="Accent3 3 2" xfId="537"/>
    <cellStyle name="Accent3 3 3" xfId="538"/>
    <cellStyle name="Accent3 4" xfId="539"/>
    <cellStyle name="Accent3 4 2" xfId="540"/>
    <cellStyle name="Accent3 5" xfId="541"/>
    <cellStyle name="Accent3 5 2" xfId="542"/>
    <cellStyle name="Accent3 6" xfId="543"/>
    <cellStyle name="Accent3 6 2" xfId="544"/>
    <cellStyle name="Accent3 7" xfId="545"/>
    <cellStyle name="Accent3 7 2" xfId="546"/>
    <cellStyle name="Accent3 8" xfId="547"/>
    <cellStyle name="Accent3 8 2" xfId="548"/>
    <cellStyle name="Accent3 9" xfId="549"/>
    <cellStyle name="Accent3 9 2" xfId="550"/>
    <cellStyle name="Accent4 10" xfId="552"/>
    <cellStyle name="Accent4 10 2" xfId="553"/>
    <cellStyle name="Accent4 11" xfId="554"/>
    <cellStyle name="Accent4 11 2" xfId="555"/>
    <cellStyle name="Accent4 12" xfId="556"/>
    <cellStyle name="Accent4 12 2" xfId="557"/>
    <cellStyle name="Accent4 13" xfId="558"/>
    <cellStyle name="Accent4 14" xfId="559"/>
    <cellStyle name="Accent4 15" xfId="551"/>
    <cellStyle name="Accent4 2" xfId="560"/>
    <cellStyle name="Accent4 2 2" xfId="561"/>
    <cellStyle name="Accent4 3" xfId="562"/>
    <cellStyle name="Accent4 3 2" xfId="563"/>
    <cellStyle name="Accent4 3 3" xfId="564"/>
    <cellStyle name="Accent4 4" xfId="565"/>
    <cellStyle name="Accent4 4 2" xfId="566"/>
    <cellStyle name="Accent4 5" xfId="567"/>
    <cellStyle name="Accent4 5 2" xfId="568"/>
    <cellStyle name="Accent4 6" xfId="569"/>
    <cellStyle name="Accent4 6 2" xfId="570"/>
    <cellStyle name="Accent4 7" xfId="571"/>
    <cellStyle name="Accent4 7 2" xfId="572"/>
    <cellStyle name="Accent4 8" xfId="573"/>
    <cellStyle name="Accent4 8 2" xfId="574"/>
    <cellStyle name="Accent4 9" xfId="575"/>
    <cellStyle name="Accent4 9 2" xfId="576"/>
    <cellStyle name="Accent5 10" xfId="578"/>
    <cellStyle name="Accent5 10 2" xfId="579"/>
    <cellStyle name="Accent5 11" xfId="580"/>
    <cellStyle name="Accent5 11 2" xfId="581"/>
    <cellStyle name="Accent5 12" xfId="582"/>
    <cellStyle name="Accent5 12 2" xfId="583"/>
    <cellStyle name="Accent5 13" xfId="584"/>
    <cellStyle name="Accent5 14" xfId="577"/>
    <cellStyle name="Accent5 2" xfId="585"/>
    <cellStyle name="Accent5 2 2" xfId="586"/>
    <cellStyle name="Accent5 3" xfId="587"/>
    <cellStyle name="Accent5 3 2" xfId="588"/>
    <cellStyle name="Accent5 3 3" xfId="589"/>
    <cellStyle name="Accent5 4" xfId="590"/>
    <cellStyle name="Accent5 4 2" xfId="591"/>
    <cellStyle name="Accent5 5" xfId="592"/>
    <cellStyle name="Accent5 5 2" xfId="593"/>
    <cellStyle name="Accent5 6" xfId="594"/>
    <cellStyle name="Accent5 6 2" xfId="595"/>
    <cellStyle name="Accent5 7" xfId="596"/>
    <cellStyle name="Accent5 7 2" xfId="597"/>
    <cellStyle name="Accent5 8" xfId="598"/>
    <cellStyle name="Accent5 8 2" xfId="599"/>
    <cellStyle name="Accent5 9" xfId="600"/>
    <cellStyle name="Accent5 9 2" xfId="601"/>
    <cellStyle name="Accent6 10" xfId="603"/>
    <cellStyle name="Accent6 10 2" xfId="604"/>
    <cellStyle name="Accent6 11" xfId="605"/>
    <cellStyle name="Accent6 11 2" xfId="606"/>
    <cellStyle name="Accent6 12" xfId="607"/>
    <cellStyle name="Accent6 12 2" xfId="608"/>
    <cellStyle name="Accent6 13" xfId="609"/>
    <cellStyle name="Accent6 14" xfId="610"/>
    <cellStyle name="Accent6 15" xfId="602"/>
    <cellStyle name="Accent6 2" xfId="611"/>
    <cellStyle name="Accent6 2 2" xfId="612"/>
    <cellStyle name="Accent6 3" xfId="613"/>
    <cellStyle name="Accent6 3 2" xfId="614"/>
    <cellStyle name="Accent6 3 3" xfId="615"/>
    <cellStyle name="Accent6 4" xfId="616"/>
    <cellStyle name="Accent6 4 2" xfId="617"/>
    <cellStyle name="Accent6 5" xfId="618"/>
    <cellStyle name="Accent6 5 2" xfId="619"/>
    <cellStyle name="Accent6 6" xfId="620"/>
    <cellStyle name="Accent6 6 2" xfId="621"/>
    <cellStyle name="Accent6 7" xfId="622"/>
    <cellStyle name="Accent6 7 2" xfId="623"/>
    <cellStyle name="Accent6 8" xfId="624"/>
    <cellStyle name="Accent6 8 2" xfId="625"/>
    <cellStyle name="Accent6 9" xfId="626"/>
    <cellStyle name="Accent6 9 2" xfId="627"/>
    <cellStyle name="Amount" xfId="628"/>
    <cellStyle name="Amount 2" xfId="629"/>
    <cellStyle name="Bad 10" xfId="631"/>
    <cellStyle name="Bad 10 2" xfId="632"/>
    <cellStyle name="Bad 11" xfId="633"/>
    <cellStyle name="Bad 11 2" xfId="634"/>
    <cellStyle name="Bad 12" xfId="635"/>
    <cellStyle name="Bad 12 2" xfId="636"/>
    <cellStyle name="Bad 13" xfId="637"/>
    <cellStyle name="Bad 14" xfId="638"/>
    <cellStyle name="Bad 15" xfId="630"/>
    <cellStyle name="Bad 2" xfId="639"/>
    <cellStyle name="Bad 2 2" xfId="640"/>
    <cellStyle name="Bad 3" xfId="641"/>
    <cellStyle name="Bad 3 2" xfId="642"/>
    <cellStyle name="Bad 3 3" xfId="643"/>
    <cellStyle name="Bad 4" xfId="644"/>
    <cellStyle name="Bad 4 2" xfId="645"/>
    <cellStyle name="Bad 5" xfId="646"/>
    <cellStyle name="Bad 5 2" xfId="647"/>
    <cellStyle name="Bad 6" xfId="648"/>
    <cellStyle name="Bad 6 2" xfId="649"/>
    <cellStyle name="Bad 7" xfId="650"/>
    <cellStyle name="Bad 7 2" xfId="651"/>
    <cellStyle name="Bad 8" xfId="652"/>
    <cellStyle name="Bad 8 2" xfId="653"/>
    <cellStyle name="Bad 9" xfId="654"/>
    <cellStyle name="Bad 9 2" xfId="655"/>
    <cellStyle name="BigTextBox" xfId="656"/>
    <cellStyle name="BigTextBox 2" xfId="657"/>
    <cellStyle name="Calc Currency (0)" xfId="658"/>
    <cellStyle name="Calculation 10" xfId="660"/>
    <cellStyle name="Calculation 10 2" xfId="661"/>
    <cellStyle name="Calculation 11" xfId="662"/>
    <cellStyle name="Calculation 11 2" xfId="663"/>
    <cellStyle name="Calculation 12" xfId="664"/>
    <cellStyle name="Calculation 12 2" xfId="665"/>
    <cellStyle name="Calculation 13" xfId="666"/>
    <cellStyle name="Calculation 14" xfId="667"/>
    <cellStyle name="Calculation 15" xfId="659"/>
    <cellStyle name="Calculation 2" xfId="668"/>
    <cellStyle name="Calculation 2 2" xfId="669"/>
    <cellStyle name="Calculation 3" xfId="670"/>
    <cellStyle name="Calculation 3 2" xfId="671"/>
    <cellStyle name="Calculation 3 3" xfId="672"/>
    <cellStyle name="Calculation 4" xfId="673"/>
    <cellStyle name="Calculation 4 2" xfId="674"/>
    <cellStyle name="Calculation 5" xfId="675"/>
    <cellStyle name="Calculation 5 2" xfId="676"/>
    <cellStyle name="Calculation 6" xfId="677"/>
    <cellStyle name="Calculation 6 2" xfId="678"/>
    <cellStyle name="Calculation 7" xfId="679"/>
    <cellStyle name="Calculation 7 2" xfId="680"/>
    <cellStyle name="Calculation 8" xfId="681"/>
    <cellStyle name="Calculation 8 2" xfId="682"/>
    <cellStyle name="Calculation 9" xfId="683"/>
    <cellStyle name="Calculation 9 2" xfId="684"/>
    <cellStyle name="Check Cell 10" xfId="686"/>
    <cellStyle name="Check Cell 10 2" xfId="687"/>
    <cellStyle name="Check Cell 11" xfId="688"/>
    <cellStyle name="Check Cell 11 2" xfId="689"/>
    <cellStyle name="Check Cell 12" xfId="690"/>
    <cellStyle name="Check Cell 12 2" xfId="691"/>
    <cellStyle name="Check Cell 13" xfId="692"/>
    <cellStyle name="Check Cell 14" xfId="685"/>
    <cellStyle name="Check Cell 2" xfId="693"/>
    <cellStyle name="Check Cell 2 2" xfId="694"/>
    <cellStyle name="Check Cell 3" xfId="695"/>
    <cellStyle name="Check Cell 3 2" xfId="696"/>
    <cellStyle name="Check Cell 3 3" xfId="697"/>
    <cellStyle name="Check Cell 4" xfId="698"/>
    <cellStyle name="Check Cell 4 2" xfId="699"/>
    <cellStyle name="Check Cell 5" xfId="700"/>
    <cellStyle name="Check Cell 5 2" xfId="701"/>
    <cellStyle name="Check Cell 6" xfId="702"/>
    <cellStyle name="Check Cell 6 2" xfId="703"/>
    <cellStyle name="Check Cell 7" xfId="704"/>
    <cellStyle name="Check Cell 7 2" xfId="705"/>
    <cellStyle name="Check Cell 8" xfId="706"/>
    <cellStyle name="Check Cell 8 2" xfId="707"/>
    <cellStyle name="Check Cell 9" xfId="708"/>
    <cellStyle name="Check Cell 9 2" xfId="709"/>
    <cellStyle name="Comma" xfId="4"/>
    <cellStyle name="Comma [0]" xfId="5"/>
    <cellStyle name="Comma 2" xfId="710"/>
    <cellStyle name="Copied" xfId="711"/>
    <cellStyle name="Copied 2" xfId="712"/>
    <cellStyle name="Currency" xfId="2"/>
    <cellStyle name="Currency [0]" xfId="3"/>
    <cellStyle name="Currency 2" xfId="713"/>
    <cellStyle name="Currency 2 2" xfId="2787"/>
    <cellStyle name="Currency 2 2 2" xfId="1824"/>
    <cellStyle name="Currency 2 3" xfId="2786"/>
    <cellStyle name="Currency 2 3 2" xfId="1823"/>
    <cellStyle name="Currency 2 4" xfId="1908"/>
    <cellStyle name="Currency 2 5" xfId="2788"/>
    <cellStyle name="Entered" xfId="714"/>
    <cellStyle name="Entered 2" xfId="715"/>
    <cellStyle name="Explanatory Text 10" xfId="717"/>
    <cellStyle name="Explanatory Text 10 2" xfId="718"/>
    <cellStyle name="Explanatory Text 11" xfId="719"/>
    <cellStyle name="Explanatory Text 11 2" xfId="720"/>
    <cellStyle name="Explanatory Text 12" xfId="721"/>
    <cellStyle name="Explanatory Text 12 2" xfId="722"/>
    <cellStyle name="Explanatory Text 13" xfId="723"/>
    <cellStyle name="Explanatory Text 14" xfId="716"/>
    <cellStyle name="Explanatory Text 2" xfId="724"/>
    <cellStyle name="Explanatory Text 2 2" xfId="725"/>
    <cellStyle name="Explanatory Text 3" xfId="726"/>
    <cellStyle name="Explanatory Text 3 2" xfId="727"/>
    <cellStyle name="Explanatory Text 3 3" xfId="728"/>
    <cellStyle name="Explanatory Text 4" xfId="729"/>
    <cellStyle name="Explanatory Text 4 2" xfId="730"/>
    <cellStyle name="Explanatory Text 5" xfId="731"/>
    <cellStyle name="Explanatory Text 5 2" xfId="732"/>
    <cellStyle name="Explanatory Text 6" xfId="733"/>
    <cellStyle name="Explanatory Text 6 2" xfId="734"/>
    <cellStyle name="Explanatory Text 7" xfId="735"/>
    <cellStyle name="Explanatory Text 7 2" xfId="736"/>
    <cellStyle name="Explanatory Text 8" xfId="737"/>
    <cellStyle name="Explanatory Text 8 2" xfId="738"/>
    <cellStyle name="Explanatory Text 9" xfId="739"/>
    <cellStyle name="Explanatory Text 9 2" xfId="740"/>
    <cellStyle name="Good 10" xfId="742"/>
    <cellStyle name="Good 10 2" xfId="743"/>
    <cellStyle name="Good 11" xfId="744"/>
    <cellStyle name="Good 11 2" xfId="745"/>
    <cellStyle name="Good 12" xfId="746"/>
    <cellStyle name="Good 12 2" xfId="747"/>
    <cellStyle name="Good 13" xfId="748"/>
    <cellStyle name="Good 14" xfId="749"/>
    <cellStyle name="Good 15" xfId="741"/>
    <cellStyle name="Good 2" xfId="750"/>
    <cellStyle name="Good 2 2" xfId="751"/>
    <cellStyle name="Good 3" xfId="752"/>
    <cellStyle name="Good 3 2" xfId="753"/>
    <cellStyle name="Good 3 3" xfId="754"/>
    <cellStyle name="Good 4" xfId="755"/>
    <cellStyle name="Good 4 2" xfId="756"/>
    <cellStyle name="Good 5" xfId="757"/>
    <cellStyle name="Good 5 2" xfId="758"/>
    <cellStyle name="Good 6" xfId="759"/>
    <cellStyle name="Good 6 2" xfId="760"/>
    <cellStyle name="Good 7" xfId="761"/>
    <cellStyle name="Good 7 2" xfId="762"/>
    <cellStyle name="Good 8" xfId="763"/>
    <cellStyle name="Good 8 2" xfId="764"/>
    <cellStyle name="Good 9" xfId="765"/>
    <cellStyle name="Good 9 2" xfId="766"/>
    <cellStyle name="Header1" xfId="767"/>
    <cellStyle name="Header2" xfId="768"/>
    <cellStyle name="Heading 1 10" xfId="770"/>
    <cellStyle name="Heading 1 10 2" xfId="771"/>
    <cellStyle name="Heading 1 11" xfId="772"/>
    <cellStyle name="Heading 1 11 2" xfId="773"/>
    <cellStyle name="Heading 1 12" xfId="774"/>
    <cellStyle name="Heading 1 12 2" xfId="775"/>
    <cellStyle name="Heading 1 13" xfId="776"/>
    <cellStyle name="Heading 1 14" xfId="777"/>
    <cellStyle name="Heading 1 15" xfId="769"/>
    <cellStyle name="Heading 1 2" xfId="778"/>
    <cellStyle name="Heading 1 2 2" xfId="779"/>
    <cellStyle name="Heading 1 3" xfId="780"/>
    <cellStyle name="Heading 1 3 2" xfId="781"/>
    <cellStyle name="Heading 1 3 3" xfId="782"/>
    <cellStyle name="Heading 1 4" xfId="783"/>
    <cellStyle name="Heading 1 4 2" xfId="784"/>
    <cellStyle name="Heading 1 5" xfId="785"/>
    <cellStyle name="Heading 1 5 2" xfId="786"/>
    <cellStyle name="Heading 1 6" xfId="787"/>
    <cellStyle name="Heading 1 6 2" xfId="788"/>
    <cellStyle name="Heading 1 7" xfId="789"/>
    <cellStyle name="Heading 1 7 2" xfId="790"/>
    <cellStyle name="Heading 1 8" xfId="791"/>
    <cellStyle name="Heading 1 8 2" xfId="792"/>
    <cellStyle name="Heading 1 9" xfId="793"/>
    <cellStyle name="Heading 1 9 2" xfId="794"/>
    <cellStyle name="Heading 2 10" xfId="796"/>
    <cellStyle name="Heading 2 10 2" xfId="797"/>
    <cellStyle name="Heading 2 11" xfId="798"/>
    <cellStyle name="Heading 2 11 2" xfId="799"/>
    <cellStyle name="Heading 2 12" xfId="800"/>
    <cellStyle name="Heading 2 12 2" xfId="801"/>
    <cellStyle name="Heading 2 13" xfId="802"/>
    <cellStyle name="Heading 2 14" xfId="803"/>
    <cellStyle name="Heading 2 15" xfId="795"/>
    <cellStyle name="Heading 2 2" xfId="804"/>
    <cellStyle name="Heading 2 2 2" xfId="805"/>
    <cellStyle name="Heading 2 3" xfId="806"/>
    <cellStyle name="Heading 2 3 2" xfId="807"/>
    <cellStyle name="Heading 2 3 3" xfId="808"/>
    <cellStyle name="Heading 2 4" xfId="809"/>
    <cellStyle name="Heading 2 4 2" xfId="810"/>
    <cellStyle name="Heading 2 5" xfId="811"/>
    <cellStyle name="Heading 2 5 2" xfId="812"/>
    <cellStyle name="Heading 2 6" xfId="813"/>
    <cellStyle name="Heading 2 6 2" xfId="814"/>
    <cellStyle name="Heading 2 7" xfId="815"/>
    <cellStyle name="Heading 2 7 2" xfId="816"/>
    <cellStyle name="Heading 2 8" xfId="817"/>
    <cellStyle name="Heading 2 8 2" xfId="818"/>
    <cellStyle name="Heading 2 9" xfId="819"/>
    <cellStyle name="Heading 2 9 2" xfId="820"/>
    <cellStyle name="Heading 3 10" xfId="822"/>
    <cellStyle name="Heading 3 10 2" xfId="823"/>
    <cellStyle name="Heading 3 11" xfId="824"/>
    <cellStyle name="Heading 3 11 2" xfId="825"/>
    <cellStyle name="Heading 3 12" xfId="826"/>
    <cellStyle name="Heading 3 12 2" xfId="827"/>
    <cellStyle name="Heading 3 13" xfId="828"/>
    <cellStyle name="Heading 3 14" xfId="829"/>
    <cellStyle name="Heading 3 15" xfId="821"/>
    <cellStyle name="Heading 3 2" xfId="830"/>
    <cellStyle name="Heading 3 2 2" xfId="831"/>
    <cellStyle name="Heading 3 3" xfId="832"/>
    <cellStyle name="Heading 3 3 2" xfId="833"/>
    <cellStyle name="Heading 3 3 3" xfId="834"/>
    <cellStyle name="Heading 3 4" xfId="835"/>
    <cellStyle name="Heading 3 4 2" xfId="836"/>
    <cellStyle name="Heading 3 5" xfId="837"/>
    <cellStyle name="Heading 3 5 2" xfId="838"/>
    <cellStyle name="Heading 3 6" xfId="839"/>
    <cellStyle name="Heading 3 6 2" xfId="840"/>
    <cellStyle name="Heading 3 7" xfId="841"/>
    <cellStyle name="Heading 3 7 2" xfId="842"/>
    <cellStyle name="Heading 3 8" xfId="843"/>
    <cellStyle name="Heading 3 8 2" xfId="844"/>
    <cellStyle name="Heading 3 9" xfId="845"/>
    <cellStyle name="Heading 3 9 2" xfId="846"/>
    <cellStyle name="Heading 4 10" xfId="848"/>
    <cellStyle name="Heading 4 10 2" xfId="849"/>
    <cellStyle name="Heading 4 11" xfId="850"/>
    <cellStyle name="Heading 4 11 2" xfId="851"/>
    <cellStyle name="Heading 4 12" xfId="852"/>
    <cellStyle name="Heading 4 12 2" xfId="853"/>
    <cellStyle name="Heading 4 13" xfId="854"/>
    <cellStyle name="Heading 4 14" xfId="855"/>
    <cellStyle name="Heading 4 15" xfId="847"/>
    <cellStyle name="Heading 4 2" xfId="856"/>
    <cellStyle name="Heading 4 2 2" xfId="857"/>
    <cellStyle name="Heading 4 3" xfId="858"/>
    <cellStyle name="Heading 4 3 2" xfId="859"/>
    <cellStyle name="Heading 4 3 3" xfId="860"/>
    <cellStyle name="Heading 4 4" xfId="861"/>
    <cellStyle name="Heading 4 4 2" xfId="862"/>
    <cellStyle name="Heading 4 5" xfId="863"/>
    <cellStyle name="Heading 4 5 2" xfId="864"/>
    <cellStyle name="Heading 4 6" xfId="865"/>
    <cellStyle name="Heading 4 6 2" xfId="866"/>
    <cellStyle name="Heading 4 7" xfId="867"/>
    <cellStyle name="Heading 4 7 2" xfId="868"/>
    <cellStyle name="Heading 4 8" xfId="869"/>
    <cellStyle name="Heading 4 8 2" xfId="870"/>
    <cellStyle name="Heading 4 9" xfId="871"/>
    <cellStyle name="Heading 4 9 2" xfId="872"/>
    <cellStyle name="Hyperlink 2" xfId="873"/>
    <cellStyle name="Hyperlink 2 2" xfId="874"/>
    <cellStyle name="Hyperlink 2 3" xfId="1907"/>
    <cellStyle name="Hyperlink 3" xfId="875"/>
    <cellStyle name="Hyperlink 3 10" xfId="2784"/>
    <cellStyle name="Hyperlink 3 2" xfId="876"/>
    <cellStyle name="Hyperlink 3 2 2" xfId="2783"/>
    <cellStyle name="Hyperlink 3 3" xfId="2782"/>
    <cellStyle name="Hyperlink 3 4" xfId="2781"/>
    <cellStyle name="Hyperlink 3 5" xfId="2780"/>
    <cellStyle name="Hyperlink 3 6" xfId="2779"/>
    <cellStyle name="Hyperlink 3 7" xfId="2778"/>
    <cellStyle name="Hyperlink 3 8" xfId="2777"/>
    <cellStyle name="Hyperlink 3 9" xfId="1828"/>
    <cellStyle name="Hyperlink 4" xfId="877"/>
    <cellStyle name="Hyperlink 5" xfId="878"/>
    <cellStyle name="Hyperlink 5 2" xfId="879"/>
    <cellStyle name="Hyperlink 6" xfId="2785"/>
    <cellStyle name="Input 10" xfId="881"/>
    <cellStyle name="Input 10 2" xfId="882"/>
    <cellStyle name="Input 11" xfId="883"/>
    <cellStyle name="Input 11 2" xfId="884"/>
    <cellStyle name="Input 12" xfId="885"/>
    <cellStyle name="Input 12 2" xfId="886"/>
    <cellStyle name="Input 13" xfId="887"/>
    <cellStyle name="Input 14" xfId="888"/>
    <cellStyle name="Input 15" xfId="880"/>
    <cellStyle name="Input 2" xfId="889"/>
    <cellStyle name="Input 2 2" xfId="890"/>
    <cellStyle name="Input 3" xfId="891"/>
    <cellStyle name="Input 3 2" xfId="892"/>
    <cellStyle name="Input 3 3" xfId="893"/>
    <cellStyle name="Input 4" xfId="894"/>
    <cellStyle name="Input 4 2" xfId="895"/>
    <cellStyle name="Input 5" xfId="896"/>
    <cellStyle name="Input 5 2" xfId="897"/>
    <cellStyle name="Input 6" xfId="898"/>
    <cellStyle name="Input 6 2" xfId="899"/>
    <cellStyle name="Input 7" xfId="900"/>
    <cellStyle name="Input 7 2" xfId="901"/>
    <cellStyle name="Input 8" xfId="902"/>
    <cellStyle name="Input 8 2" xfId="903"/>
    <cellStyle name="Input 9" xfId="904"/>
    <cellStyle name="Input 9 2" xfId="905"/>
    <cellStyle name="Linked Cell 10" xfId="907"/>
    <cellStyle name="Linked Cell 10 2" xfId="908"/>
    <cellStyle name="Linked Cell 11" xfId="909"/>
    <cellStyle name="Linked Cell 11 2" xfId="910"/>
    <cellStyle name="Linked Cell 12" xfId="911"/>
    <cellStyle name="Linked Cell 12 2" xfId="912"/>
    <cellStyle name="Linked Cell 13" xfId="913"/>
    <cellStyle name="Linked Cell 14" xfId="914"/>
    <cellStyle name="Linked Cell 15" xfId="906"/>
    <cellStyle name="Linked Cell 2" xfId="915"/>
    <cellStyle name="Linked Cell 2 2" xfId="916"/>
    <cellStyle name="Linked Cell 3" xfId="917"/>
    <cellStyle name="Linked Cell 3 2" xfId="918"/>
    <cellStyle name="Linked Cell 3 3" xfId="919"/>
    <cellStyle name="Linked Cell 4" xfId="920"/>
    <cellStyle name="Linked Cell 4 2" xfId="921"/>
    <cellStyle name="Linked Cell 5" xfId="922"/>
    <cellStyle name="Linked Cell 5 2" xfId="923"/>
    <cellStyle name="Linked Cell 6" xfId="924"/>
    <cellStyle name="Linked Cell 6 2" xfId="925"/>
    <cellStyle name="Linked Cell 7" xfId="926"/>
    <cellStyle name="Linked Cell 7 2" xfId="927"/>
    <cellStyle name="Linked Cell 8" xfId="928"/>
    <cellStyle name="Linked Cell 8 2" xfId="929"/>
    <cellStyle name="Linked Cell 9" xfId="930"/>
    <cellStyle name="Linked Cell 9 2" xfId="931"/>
    <cellStyle name="Neutral 10" xfId="933"/>
    <cellStyle name="Neutral 10 2" xfId="934"/>
    <cellStyle name="Neutral 11" xfId="935"/>
    <cellStyle name="Neutral 11 2" xfId="936"/>
    <cellStyle name="Neutral 12" xfId="937"/>
    <cellStyle name="Neutral 12 2" xfId="938"/>
    <cellStyle name="Neutral 13" xfId="939"/>
    <cellStyle name="Neutral 14" xfId="940"/>
    <cellStyle name="Neutral 15" xfId="932"/>
    <cellStyle name="Neutral 2" xfId="941"/>
    <cellStyle name="Neutral 2 2" xfId="942"/>
    <cellStyle name="Neutral 3" xfId="943"/>
    <cellStyle name="Neutral 3 2" xfId="944"/>
    <cellStyle name="Neutral 3 3" xfId="945"/>
    <cellStyle name="Neutral 4" xfId="946"/>
    <cellStyle name="Neutral 4 2" xfId="947"/>
    <cellStyle name="Neutral 5" xfId="948"/>
    <cellStyle name="Neutral 5 2" xfId="949"/>
    <cellStyle name="Neutral 6" xfId="950"/>
    <cellStyle name="Neutral 6 2" xfId="951"/>
    <cellStyle name="Neutral 7" xfId="952"/>
    <cellStyle name="Neutral 7 2" xfId="953"/>
    <cellStyle name="Neutral 8" xfId="954"/>
    <cellStyle name="Neutral 8 2" xfId="955"/>
    <cellStyle name="Neutral 9" xfId="956"/>
    <cellStyle name="Neutral 9 2" xfId="957"/>
    <cellStyle name="Normal" xfId="0" builtinId="0"/>
    <cellStyle name="Normal 10" xfId="958"/>
    <cellStyle name="Normal 10 10" xfId="2775"/>
    <cellStyle name="Normal 10 10 2" xfId="1822"/>
    <cellStyle name="Normal 10 11" xfId="2774"/>
    <cellStyle name="Normal 10 11 2" xfId="1821"/>
    <cellStyle name="Normal 10 12" xfId="2773"/>
    <cellStyle name="Normal 10 12 2" xfId="1820"/>
    <cellStyle name="Normal 10 13" xfId="2772"/>
    <cellStyle name="Normal 10 13 2" xfId="1819"/>
    <cellStyle name="Normal 10 14" xfId="2771"/>
    <cellStyle name="Normal 10 14 2" xfId="1818"/>
    <cellStyle name="Normal 10 15" xfId="2770"/>
    <cellStyle name="Normal 10 15 2" xfId="1817"/>
    <cellStyle name="Normal 10 16" xfId="2769"/>
    <cellStyle name="Normal 10 16 2" xfId="1816"/>
    <cellStyle name="Normal 10 17" xfId="2768"/>
    <cellStyle name="Normal 10 17 2" xfId="1815"/>
    <cellStyle name="Normal 10 18" xfId="2767"/>
    <cellStyle name="Normal 10 18 2" xfId="1814"/>
    <cellStyle name="Normal 10 19" xfId="2766"/>
    <cellStyle name="Normal 10 19 2" xfId="1813"/>
    <cellStyle name="Normal 10 2" xfId="959"/>
    <cellStyle name="Normal 10 2 2" xfId="960"/>
    <cellStyle name="Normal 10 2 2 2" xfId="1812"/>
    <cellStyle name="Normal 10 2 2 3" xfId="2764"/>
    <cellStyle name="Normal 10 2 3" xfId="2763"/>
    <cellStyle name="Normal 10 2 3 2" xfId="1811"/>
    <cellStyle name="Normal 10 2 4" xfId="1906"/>
    <cellStyle name="Normal 10 2 5" xfId="2765"/>
    <cellStyle name="Normal 10 20" xfId="2762"/>
    <cellStyle name="Normal 10 20 2" xfId="1810"/>
    <cellStyle name="Normal 10 21" xfId="2761"/>
    <cellStyle name="Normal 10 21 2" xfId="1809"/>
    <cellStyle name="Normal 10 22" xfId="1960"/>
    <cellStyle name="Normal 10 22 2" xfId="1808"/>
    <cellStyle name="Normal 10 23" xfId="1927"/>
    <cellStyle name="Normal 10 24" xfId="1835"/>
    <cellStyle name="Normal 10 25" xfId="2776"/>
    <cellStyle name="Normal 10 3" xfId="961"/>
    <cellStyle name="Normal 10 3 2" xfId="2759"/>
    <cellStyle name="Normal 10 3 2 2" xfId="1807"/>
    <cellStyle name="Normal 10 3 3" xfId="2758"/>
    <cellStyle name="Normal 10 3 3 2" xfId="1806"/>
    <cellStyle name="Normal 10 3 4" xfId="1905"/>
    <cellStyle name="Normal 10 3 5" xfId="2760"/>
    <cellStyle name="Normal 10 4" xfId="2757"/>
    <cellStyle name="Normal 10 4 2" xfId="2756"/>
    <cellStyle name="Normal 10 4 2 2" xfId="1805"/>
    <cellStyle name="Normal 10 4 3" xfId="2755"/>
    <cellStyle name="Normal 10 4 3 2" xfId="1804"/>
    <cellStyle name="Normal 10 4 4" xfId="1904"/>
    <cellStyle name="Normal 10 5" xfId="2754"/>
    <cellStyle name="Normal 10 5 2" xfId="2753"/>
    <cellStyle name="Normal 10 5 2 2" xfId="1803"/>
    <cellStyle name="Normal 10 5 3" xfId="2752"/>
    <cellStyle name="Normal 10 5 3 2" xfId="1802"/>
    <cellStyle name="Normal 10 5 4" xfId="1903"/>
    <cellStyle name="Normal 10 6" xfId="2751"/>
    <cellStyle name="Normal 10 6 2" xfId="2750"/>
    <cellStyle name="Normal 10 6 2 2" xfId="1801"/>
    <cellStyle name="Normal 10 6 3" xfId="2749"/>
    <cellStyle name="Normal 10 6 3 2" xfId="1800"/>
    <cellStyle name="Normal 10 6 4" xfId="1902"/>
    <cellStyle name="Normal 10 7" xfId="2748"/>
    <cellStyle name="Normal 10 7 2" xfId="1901"/>
    <cellStyle name="Normal 10 8" xfId="2747"/>
    <cellStyle name="Normal 10 8 2" xfId="1900"/>
    <cellStyle name="Normal 10 9" xfId="2746"/>
    <cellStyle name="Normal 10 9 2" xfId="1799"/>
    <cellStyle name="Normal 11" xfId="962"/>
    <cellStyle name="Normal 11 10" xfId="1959"/>
    <cellStyle name="Normal 11 10 2" xfId="2974"/>
    <cellStyle name="Normal 11 11" xfId="1926"/>
    <cellStyle name="Normal 11 11 2" xfId="2973"/>
    <cellStyle name="Normal 11 12" xfId="2745"/>
    <cellStyle name="Normal 11 2" xfId="963"/>
    <cellStyle name="Normal 11 2 2" xfId="2975"/>
    <cellStyle name="Normal 11 2 3" xfId="2744"/>
    <cellStyle name="Normal 11 3" xfId="2743"/>
    <cellStyle name="Normal 11 3 2" xfId="2976"/>
    <cellStyle name="Normal 11 4" xfId="2742"/>
    <cellStyle name="Normal 11 4 2" xfId="2977"/>
    <cellStyle name="Normal 11 5" xfId="2741"/>
    <cellStyle name="Normal 11 5 2" xfId="2978"/>
    <cellStyle name="Normal 11 6" xfId="2740"/>
    <cellStyle name="Normal 11 6 2" xfId="2979"/>
    <cellStyle name="Normal 11 7" xfId="2739"/>
    <cellStyle name="Normal 11 7 2" xfId="2980"/>
    <cellStyle name="Normal 11 8" xfId="2738"/>
    <cellStyle name="Normal 11 8 2" xfId="2981"/>
    <cellStyle name="Normal 11 9" xfId="2737"/>
    <cellStyle name="Normal 11 9 2" xfId="2982"/>
    <cellStyle name="Normal 12" xfId="964"/>
    <cellStyle name="Normal 12 10" xfId="2735"/>
    <cellStyle name="Normal 12 10 2" xfId="1798"/>
    <cellStyle name="Normal 12 11" xfId="2734"/>
    <cellStyle name="Normal 12 11 2" xfId="1797"/>
    <cellStyle name="Normal 12 12" xfId="2733"/>
    <cellStyle name="Normal 12 12 2" xfId="1796"/>
    <cellStyle name="Normal 12 13" xfId="2732"/>
    <cellStyle name="Normal 12 13 2" xfId="1795"/>
    <cellStyle name="Normal 12 14" xfId="2731"/>
    <cellStyle name="Normal 12 14 2" xfId="1794"/>
    <cellStyle name="Normal 12 15" xfId="2730"/>
    <cellStyle name="Normal 12 15 2" xfId="2729"/>
    <cellStyle name="Normal 12 15 2 2" xfId="2984"/>
    <cellStyle name="Normal 12 15 3" xfId="2728"/>
    <cellStyle name="Normal 12 15 3 2" xfId="2985"/>
    <cellStyle name="Normal 12 15 4" xfId="2727"/>
    <cellStyle name="Normal 12 15 4 2" xfId="2986"/>
    <cellStyle name="Normal 12 15 5" xfId="2726"/>
    <cellStyle name="Normal 12 15 5 2" xfId="2987"/>
    <cellStyle name="Normal 12 15 6" xfId="2725"/>
    <cellStyle name="Normal 12 15 6 2" xfId="2988"/>
    <cellStyle name="Normal 12 15 7" xfId="2724"/>
    <cellStyle name="Normal 12 15 7 2" xfId="2989"/>
    <cellStyle name="Normal 12 15 8" xfId="1793"/>
    <cellStyle name="Normal 12 16" xfId="2723"/>
    <cellStyle name="Normal 12 16 2" xfId="1792"/>
    <cellStyle name="Normal 12 17" xfId="2722"/>
    <cellStyle name="Normal 12 17 2" xfId="1791"/>
    <cellStyle name="Normal 12 18" xfId="2721"/>
    <cellStyle name="Normal 12 18 2" xfId="1790"/>
    <cellStyle name="Normal 12 19" xfId="2720"/>
    <cellStyle name="Normal 12 19 2" xfId="1789"/>
    <cellStyle name="Normal 12 2" xfId="965"/>
    <cellStyle name="Normal 12 2 10" xfId="2718"/>
    <cellStyle name="Normal 12 2 10 2" xfId="1788"/>
    <cellStyle name="Normal 12 2 11" xfId="2717"/>
    <cellStyle name="Normal 12 2 11 2" xfId="2716"/>
    <cellStyle name="Normal 12 2 11 2 2" xfId="2991"/>
    <cellStyle name="Normal 12 2 11 3" xfId="2715"/>
    <cellStyle name="Normal 12 2 11 3 2" xfId="2992"/>
    <cellStyle name="Normal 12 2 11 4" xfId="2714"/>
    <cellStyle name="Normal 12 2 11 4 2" xfId="2993"/>
    <cellStyle name="Normal 12 2 11 5" xfId="2713"/>
    <cellStyle name="Normal 12 2 11 5 2" xfId="2994"/>
    <cellStyle name="Normal 12 2 11 6" xfId="2712"/>
    <cellStyle name="Normal 12 2 11 6 2" xfId="2995"/>
    <cellStyle name="Normal 12 2 11 7" xfId="2711"/>
    <cellStyle name="Normal 12 2 11 7 2" xfId="2996"/>
    <cellStyle name="Normal 12 2 11 8" xfId="1787"/>
    <cellStyle name="Normal 12 2 12" xfId="2710"/>
    <cellStyle name="Normal 12 2 12 2" xfId="1786"/>
    <cellStyle name="Normal 12 2 13" xfId="2709"/>
    <cellStyle name="Normal 12 2 13 2" xfId="1785"/>
    <cellStyle name="Normal 12 2 14" xfId="2708"/>
    <cellStyle name="Normal 12 2 14 2" xfId="1784"/>
    <cellStyle name="Normal 12 2 15" xfId="2707"/>
    <cellStyle name="Normal 12 2 15 2" xfId="1783"/>
    <cellStyle name="Normal 12 2 16" xfId="2706"/>
    <cellStyle name="Normal 12 2 16 2" xfId="1782"/>
    <cellStyle name="Normal 12 2 17" xfId="1898"/>
    <cellStyle name="Normal 12 2 17 2" xfId="2990"/>
    <cellStyle name="Normal 12 2 18" xfId="2719"/>
    <cellStyle name="Normal 12 2 2" xfId="966"/>
    <cellStyle name="Normal 12 2 2 10" xfId="2705"/>
    <cellStyle name="Normal 12 2 2 2" xfId="2704"/>
    <cellStyle name="Normal 12 2 2 2 2" xfId="2703"/>
    <cellStyle name="Normal 12 2 2 2 2 2" xfId="1780"/>
    <cellStyle name="Normal 12 2 2 2 3" xfId="2702"/>
    <cellStyle name="Normal 12 2 2 2 3 2" xfId="1779"/>
    <cellStyle name="Normal 12 2 2 2 4" xfId="2701"/>
    <cellStyle name="Normal 12 2 2 2 4 2" xfId="1778"/>
    <cellStyle name="Normal 12 2 2 2 5" xfId="2700"/>
    <cellStyle name="Normal 12 2 2 2 5 2" xfId="1777"/>
    <cellStyle name="Normal 12 2 2 2 6" xfId="2699"/>
    <cellStyle name="Normal 12 2 2 2 6 2" xfId="1776"/>
    <cellStyle name="Normal 12 2 2 2 7" xfId="2698"/>
    <cellStyle name="Normal 12 2 2 2 7 2" xfId="1775"/>
    <cellStyle name="Normal 12 2 2 2 8" xfId="2997"/>
    <cellStyle name="Normal 12 2 2 3" xfId="2697"/>
    <cellStyle name="Normal 12 2 2 3 2" xfId="1774"/>
    <cellStyle name="Normal 12 2 2 4" xfId="2696"/>
    <cellStyle name="Normal 12 2 2 4 2" xfId="2998"/>
    <cellStyle name="Normal 12 2 2 5" xfId="2695"/>
    <cellStyle name="Normal 12 2 2 5 2" xfId="2999"/>
    <cellStyle name="Normal 12 2 2 6" xfId="2694"/>
    <cellStyle name="Normal 12 2 2 6 2" xfId="3000"/>
    <cellStyle name="Normal 12 2 2 7" xfId="2693"/>
    <cellStyle name="Normal 12 2 2 7 2" xfId="3001"/>
    <cellStyle name="Normal 12 2 2 8" xfId="2692"/>
    <cellStyle name="Normal 12 2 2 8 2" xfId="3002"/>
    <cellStyle name="Normal 12 2 2 9" xfId="1781"/>
    <cellStyle name="Normal 12 2 3" xfId="2691"/>
    <cellStyle name="Normal 12 2 3 2" xfId="1773"/>
    <cellStyle name="Normal 12 2 4" xfId="2690"/>
    <cellStyle name="Normal 12 2 4 2" xfId="1772"/>
    <cellStyle name="Normal 12 2 5" xfId="2689"/>
    <cellStyle name="Normal 12 2 5 2" xfId="1771"/>
    <cellStyle name="Normal 12 2 6" xfId="2688"/>
    <cellStyle name="Normal 12 2 6 2" xfId="1770"/>
    <cellStyle name="Normal 12 2 7" xfId="2687"/>
    <cellStyle name="Normal 12 2 7 2" xfId="1769"/>
    <cellStyle name="Normal 12 2 8" xfId="2686"/>
    <cellStyle name="Normal 12 2 8 2" xfId="1768"/>
    <cellStyle name="Normal 12 2 9" xfId="2685"/>
    <cellStyle name="Normal 12 2 9 2" xfId="1767"/>
    <cellStyle name="Normal 12 20" xfId="2684"/>
    <cellStyle name="Normal 12 20 2" xfId="1766"/>
    <cellStyle name="Normal 12 21" xfId="2683"/>
    <cellStyle name="Normal 12 21 2" xfId="3003"/>
    <cellStyle name="Normal 12 22" xfId="1958"/>
    <cellStyle name="Normal 12 22 2" xfId="3004"/>
    <cellStyle name="Normal 12 23" xfId="1925"/>
    <cellStyle name="Normal 12 23 2" xfId="2983"/>
    <cellStyle name="Normal 12 24" xfId="1899"/>
    <cellStyle name="Normal 12 25" xfId="2736"/>
    <cellStyle name="Normal 12 3" xfId="967"/>
    <cellStyle name="Normal 12 3 2" xfId="2681"/>
    <cellStyle name="Normal 12 3 2 2" xfId="1765"/>
    <cellStyle name="Normal 12 3 3" xfId="2680"/>
    <cellStyle name="Normal 12 3 3 2" xfId="1764"/>
    <cellStyle name="Normal 12 3 4" xfId="1897"/>
    <cellStyle name="Normal 12 3 5" xfId="2682"/>
    <cellStyle name="Normal 12 4" xfId="2679"/>
    <cellStyle name="Normal 12 4 2" xfId="2678"/>
    <cellStyle name="Normal 12 4 2 2" xfId="1763"/>
    <cellStyle name="Normal 12 4 3" xfId="2677"/>
    <cellStyle name="Normal 12 4 3 2" xfId="1762"/>
    <cellStyle name="Normal 12 4 4" xfId="1896"/>
    <cellStyle name="Normal 12 5" xfId="2676"/>
    <cellStyle name="Normal 12 5 2" xfId="2675"/>
    <cellStyle name="Normal 12 5 2 2" xfId="1761"/>
    <cellStyle name="Normal 12 5 3" xfId="2674"/>
    <cellStyle name="Normal 12 5 3 2" xfId="1760"/>
    <cellStyle name="Normal 12 5 4" xfId="1895"/>
    <cellStyle name="Normal 12 6" xfId="2673"/>
    <cellStyle name="Normal 12 6 2" xfId="2672"/>
    <cellStyle name="Normal 12 6 2 2" xfId="1759"/>
    <cellStyle name="Normal 12 6 3" xfId="2671"/>
    <cellStyle name="Normal 12 6 3 2" xfId="1758"/>
    <cellStyle name="Normal 12 6 4" xfId="1894"/>
    <cellStyle name="Normal 12 7" xfId="2670"/>
    <cellStyle name="Normal 12 7 2" xfId="2669"/>
    <cellStyle name="Normal 12 7 2 2" xfId="2668"/>
    <cellStyle name="Normal 12 7 2 2 2" xfId="1757"/>
    <cellStyle name="Normal 12 7 2 3" xfId="2667"/>
    <cellStyle name="Normal 12 7 2 3 2" xfId="1756"/>
    <cellStyle name="Normal 12 7 2 4" xfId="2666"/>
    <cellStyle name="Normal 12 7 2 4 2" xfId="1755"/>
    <cellStyle name="Normal 12 7 2 5" xfId="2665"/>
    <cellStyle name="Normal 12 7 2 5 2" xfId="1754"/>
    <cellStyle name="Normal 12 7 2 6" xfId="2664"/>
    <cellStyle name="Normal 12 7 2 6 2" xfId="1753"/>
    <cellStyle name="Normal 12 7 2 7" xfId="2663"/>
    <cellStyle name="Normal 12 7 2 7 2" xfId="1752"/>
    <cellStyle name="Normal 12 7 2 8" xfId="3005"/>
    <cellStyle name="Normal 12 7 3" xfId="2662"/>
    <cellStyle name="Normal 12 7 3 2" xfId="1751"/>
    <cellStyle name="Normal 12 7 4" xfId="2661"/>
    <cellStyle name="Normal 12 7 4 2" xfId="3006"/>
    <cellStyle name="Normal 12 7 5" xfId="2660"/>
    <cellStyle name="Normal 12 7 5 2" xfId="3007"/>
    <cellStyle name="Normal 12 7 6" xfId="2659"/>
    <cellStyle name="Normal 12 7 6 2" xfId="3008"/>
    <cellStyle name="Normal 12 7 7" xfId="2658"/>
    <cellStyle name="Normal 12 7 7 2" xfId="3009"/>
    <cellStyle name="Normal 12 7 8" xfId="2657"/>
    <cellStyle name="Normal 12 7 8 2" xfId="3010"/>
    <cellStyle name="Normal 12 7 9" xfId="1893"/>
    <cellStyle name="Normal 12 8" xfId="2656"/>
    <cellStyle name="Normal 12 8 2" xfId="1892"/>
    <cellStyle name="Normal 12 9" xfId="2655"/>
    <cellStyle name="Normal 12 9 2" xfId="1831"/>
    <cellStyle name="Normal 13" xfId="968"/>
    <cellStyle name="Normal 13 10" xfId="2654"/>
    <cellStyle name="Normal 13 10 2" xfId="1750"/>
    <cellStyle name="Normal 13 11" xfId="2653"/>
    <cellStyle name="Normal 13 11 2" xfId="1749"/>
    <cellStyle name="Normal 13 12" xfId="2652"/>
    <cellStyle name="Normal 13 12 2" xfId="1748"/>
    <cellStyle name="Normal 13 13" xfId="2651"/>
    <cellStyle name="Normal 13 13 2" xfId="1747"/>
    <cellStyle name="Normal 13 14" xfId="2650"/>
    <cellStyle name="Normal 13 14 2" xfId="1746"/>
    <cellStyle name="Normal 13 15" xfId="2649"/>
    <cellStyle name="Normal 13 15 2" xfId="1745"/>
    <cellStyle name="Normal 13 16" xfId="2648"/>
    <cellStyle name="Normal 13 16 2" xfId="1744"/>
    <cellStyle name="Normal 13 17" xfId="2647"/>
    <cellStyle name="Normal 13 17 2" xfId="1743"/>
    <cellStyle name="Normal 13 18" xfId="2646"/>
    <cellStyle name="Normal 13 18 2" xfId="1742"/>
    <cellStyle name="Normal 13 19" xfId="2645"/>
    <cellStyle name="Normal 13 19 2" xfId="1741"/>
    <cellStyle name="Normal 13 2" xfId="969"/>
    <cellStyle name="Normal 13 2 10" xfId="2643"/>
    <cellStyle name="Normal 13 2 10 2" xfId="1740"/>
    <cellStyle name="Normal 13 2 11" xfId="2642"/>
    <cellStyle name="Normal 13 2 11 2" xfId="2641"/>
    <cellStyle name="Normal 13 2 11 2 2" xfId="3012"/>
    <cellStyle name="Normal 13 2 11 3" xfId="2640"/>
    <cellStyle name="Normal 13 2 11 3 2" xfId="3013"/>
    <cellStyle name="Normal 13 2 11 4" xfId="2639"/>
    <cellStyle name="Normal 13 2 11 4 2" xfId="3014"/>
    <cellStyle name="Normal 13 2 11 5" xfId="2638"/>
    <cellStyle name="Normal 13 2 11 5 2" xfId="3015"/>
    <cellStyle name="Normal 13 2 11 6" xfId="2637"/>
    <cellStyle name="Normal 13 2 11 6 2" xfId="3016"/>
    <cellStyle name="Normal 13 2 11 7" xfId="2636"/>
    <cellStyle name="Normal 13 2 11 7 2" xfId="3017"/>
    <cellStyle name="Normal 13 2 11 8" xfId="1739"/>
    <cellStyle name="Normal 13 2 12" xfId="2635"/>
    <cellStyle name="Normal 13 2 12 2" xfId="1738"/>
    <cellStyle name="Normal 13 2 13" xfId="2634"/>
    <cellStyle name="Normal 13 2 13 2" xfId="1737"/>
    <cellStyle name="Normal 13 2 14" xfId="2633"/>
    <cellStyle name="Normal 13 2 14 2" xfId="1736"/>
    <cellStyle name="Normal 13 2 15" xfId="2632"/>
    <cellStyle name="Normal 13 2 15 2" xfId="1735"/>
    <cellStyle name="Normal 13 2 16" xfId="2631"/>
    <cellStyle name="Normal 13 2 16 2" xfId="1734"/>
    <cellStyle name="Normal 13 2 17" xfId="1890"/>
    <cellStyle name="Normal 13 2 17 2" xfId="3011"/>
    <cellStyle name="Normal 13 2 18" xfId="2644"/>
    <cellStyle name="Normal 13 2 2" xfId="970"/>
    <cellStyle name="Normal 13 2 2 10" xfId="2630"/>
    <cellStyle name="Normal 13 2 2 2" xfId="2629"/>
    <cellStyle name="Normal 13 2 2 2 2" xfId="2628"/>
    <cellStyle name="Normal 13 2 2 2 2 2" xfId="1732"/>
    <cellStyle name="Normal 13 2 2 2 3" xfId="2627"/>
    <cellStyle name="Normal 13 2 2 2 3 2" xfId="1731"/>
    <cellStyle name="Normal 13 2 2 2 4" xfId="2626"/>
    <cellStyle name="Normal 13 2 2 2 4 2" xfId="1730"/>
    <cellStyle name="Normal 13 2 2 2 5" xfId="2625"/>
    <cellStyle name="Normal 13 2 2 2 5 2" xfId="1729"/>
    <cellStyle name="Normal 13 2 2 2 6" xfId="2624"/>
    <cellStyle name="Normal 13 2 2 2 6 2" xfId="1728"/>
    <cellStyle name="Normal 13 2 2 2 7" xfId="2623"/>
    <cellStyle name="Normal 13 2 2 2 7 2" xfId="1727"/>
    <cellStyle name="Normal 13 2 2 2 8" xfId="3018"/>
    <cellStyle name="Normal 13 2 2 3" xfId="2622"/>
    <cellStyle name="Normal 13 2 2 3 2" xfId="1726"/>
    <cellStyle name="Normal 13 2 2 4" xfId="2621"/>
    <cellStyle name="Normal 13 2 2 4 2" xfId="3019"/>
    <cellStyle name="Normal 13 2 2 5" xfId="2620"/>
    <cellStyle name="Normal 13 2 2 5 2" xfId="3020"/>
    <cellStyle name="Normal 13 2 2 6" xfId="2619"/>
    <cellStyle name="Normal 13 2 2 6 2" xfId="3021"/>
    <cellStyle name="Normal 13 2 2 7" xfId="2618"/>
    <cellStyle name="Normal 13 2 2 7 2" xfId="3022"/>
    <cellStyle name="Normal 13 2 2 8" xfId="2617"/>
    <cellStyle name="Normal 13 2 2 8 2" xfId="3023"/>
    <cellStyle name="Normal 13 2 2 9" xfId="1733"/>
    <cellStyle name="Normal 13 2 3" xfId="2616"/>
    <cellStyle name="Normal 13 2 3 2" xfId="1725"/>
    <cellStyle name="Normal 13 2 4" xfId="2615"/>
    <cellStyle name="Normal 13 2 4 2" xfId="1724"/>
    <cellStyle name="Normal 13 2 5" xfId="2614"/>
    <cellStyle name="Normal 13 2 5 2" xfId="1723"/>
    <cellStyle name="Normal 13 2 6" xfId="2613"/>
    <cellStyle name="Normal 13 2 6 2" xfId="1722"/>
    <cellStyle name="Normal 13 2 7" xfId="2612"/>
    <cellStyle name="Normal 13 2 7 2" xfId="1721"/>
    <cellStyle name="Normal 13 2 8" xfId="2611"/>
    <cellStyle name="Normal 13 2 8 2" xfId="1720"/>
    <cellStyle name="Normal 13 2 9" xfId="2610"/>
    <cellStyle name="Normal 13 2 9 2" xfId="1719"/>
    <cellStyle name="Normal 13 20" xfId="2609"/>
    <cellStyle name="Normal 13 20 2" xfId="1718"/>
    <cellStyle name="Normal 13 21" xfId="1924"/>
    <cellStyle name="Normal 13 22" xfId="1891"/>
    <cellStyle name="Normal 13 23" xfId="1947"/>
    <cellStyle name="Normal 13 3" xfId="971"/>
    <cellStyle name="Normal 13 3 2" xfId="2607"/>
    <cellStyle name="Normal 13 3 2 2" xfId="1717"/>
    <cellStyle name="Normal 13 3 3" xfId="2606"/>
    <cellStyle name="Normal 13 3 3 2" xfId="1716"/>
    <cellStyle name="Normal 13 3 4" xfId="1889"/>
    <cellStyle name="Normal 13 3 5" xfId="2608"/>
    <cellStyle name="Normal 13 4" xfId="2605"/>
    <cellStyle name="Normal 13 4 2" xfId="2604"/>
    <cellStyle name="Normal 13 4 2 2" xfId="1715"/>
    <cellStyle name="Normal 13 4 3" xfId="2603"/>
    <cellStyle name="Normal 13 4 3 2" xfId="1714"/>
    <cellStyle name="Normal 13 4 4" xfId="1888"/>
    <cellStyle name="Normal 13 5" xfId="2602"/>
    <cellStyle name="Normal 13 5 2" xfId="2601"/>
    <cellStyle name="Normal 13 5 2 2" xfId="1713"/>
    <cellStyle name="Normal 13 5 3" xfId="2600"/>
    <cellStyle name="Normal 13 5 3 2" xfId="1712"/>
    <cellStyle name="Normal 13 5 4" xfId="1887"/>
    <cellStyle name="Normal 13 6" xfId="2599"/>
    <cellStyle name="Normal 13 6 2" xfId="2598"/>
    <cellStyle name="Normal 13 6 2 2" xfId="1711"/>
    <cellStyle name="Normal 13 6 3" xfId="2597"/>
    <cellStyle name="Normal 13 6 3 2" xfId="1710"/>
    <cellStyle name="Normal 13 6 4" xfId="1886"/>
    <cellStyle name="Normal 13 7" xfId="2596"/>
    <cellStyle name="Normal 13 7 2" xfId="1885"/>
    <cellStyle name="Normal 13 8" xfId="2595"/>
    <cellStyle name="Normal 13 8 2" xfId="1884"/>
    <cellStyle name="Normal 13 9" xfId="2594"/>
    <cellStyle name="Normal 13 9 2" xfId="1833"/>
    <cellStyle name="Normal 14" xfId="972"/>
    <cellStyle name="Normal 14 10" xfId="2592"/>
    <cellStyle name="Normal 14 10 2" xfId="1834"/>
    <cellStyle name="Normal 14 11" xfId="2591"/>
    <cellStyle name="Normal 14 11 2" xfId="1709"/>
    <cellStyle name="Normal 14 12" xfId="2590"/>
    <cellStyle name="Normal 14 12 2" xfId="1708"/>
    <cellStyle name="Normal 14 13" xfId="2589"/>
    <cellStyle name="Normal 14 13 2" xfId="1707"/>
    <cellStyle name="Normal 14 14" xfId="2588"/>
    <cellStyle name="Normal 14 14 2" xfId="1706"/>
    <cellStyle name="Normal 14 15" xfId="2587"/>
    <cellStyle name="Normal 14 15 2" xfId="1705"/>
    <cellStyle name="Normal 14 16" xfId="2586"/>
    <cellStyle name="Normal 14 16 2" xfId="2585"/>
    <cellStyle name="Normal 14 16 2 2" xfId="3025"/>
    <cellStyle name="Normal 14 16 3" xfId="2584"/>
    <cellStyle name="Normal 14 16 3 2" xfId="3026"/>
    <cellStyle name="Normal 14 16 4" xfId="2583"/>
    <cellStyle name="Normal 14 16 4 2" xfId="3027"/>
    <cellStyle name="Normal 14 16 5" xfId="2582"/>
    <cellStyle name="Normal 14 16 5 2" xfId="3028"/>
    <cellStyle name="Normal 14 16 6" xfId="2581"/>
    <cellStyle name="Normal 14 16 6 2" xfId="3029"/>
    <cellStyle name="Normal 14 16 7" xfId="2580"/>
    <cellStyle name="Normal 14 16 7 2" xfId="3030"/>
    <cellStyle name="Normal 14 16 8" xfId="1704"/>
    <cellStyle name="Normal 14 17" xfId="2579"/>
    <cellStyle name="Normal 14 17 2" xfId="1703"/>
    <cellStyle name="Normal 14 18" xfId="2578"/>
    <cellStyle name="Normal 14 18 2" xfId="1702"/>
    <cellStyle name="Normal 14 19" xfId="2577"/>
    <cellStyle name="Normal 14 19 2" xfId="1701"/>
    <cellStyle name="Normal 14 2" xfId="2576"/>
    <cellStyle name="Normal 14 2 10" xfId="2575"/>
    <cellStyle name="Normal 14 2 10 2" xfId="1700"/>
    <cellStyle name="Normal 14 2 11" xfId="2574"/>
    <cellStyle name="Normal 14 2 11 2" xfId="2573"/>
    <cellStyle name="Normal 14 2 11 2 2" xfId="3032"/>
    <cellStyle name="Normal 14 2 11 3" xfId="2572"/>
    <cellStyle name="Normal 14 2 11 3 2" xfId="3033"/>
    <cellStyle name="Normal 14 2 11 4" xfId="2571"/>
    <cellStyle name="Normal 14 2 11 4 2" xfId="3034"/>
    <cellStyle name="Normal 14 2 11 5" xfId="2570"/>
    <cellStyle name="Normal 14 2 11 5 2" xfId="3035"/>
    <cellStyle name="Normal 14 2 11 6" xfId="2569"/>
    <cellStyle name="Normal 14 2 11 6 2" xfId="3036"/>
    <cellStyle name="Normal 14 2 11 7" xfId="2568"/>
    <cellStyle name="Normal 14 2 11 7 2" xfId="3037"/>
    <cellStyle name="Normal 14 2 11 8" xfId="1699"/>
    <cellStyle name="Normal 14 2 12" xfId="2567"/>
    <cellStyle name="Normal 14 2 12 2" xfId="1698"/>
    <cellStyle name="Normal 14 2 13" xfId="2566"/>
    <cellStyle name="Normal 14 2 13 2" xfId="1697"/>
    <cellStyle name="Normal 14 2 14" xfId="2565"/>
    <cellStyle name="Normal 14 2 14 2" xfId="1696"/>
    <cellStyle name="Normal 14 2 15" xfId="2564"/>
    <cellStyle name="Normal 14 2 15 2" xfId="1695"/>
    <cellStyle name="Normal 14 2 16" xfId="2563"/>
    <cellStyle name="Normal 14 2 16 2" xfId="1694"/>
    <cellStyle name="Normal 14 2 17" xfId="1882"/>
    <cellStyle name="Normal 14 2 17 2" xfId="3031"/>
    <cellStyle name="Normal 14 2 2" xfId="2562"/>
    <cellStyle name="Normal 14 2 2 2" xfId="2561"/>
    <cellStyle name="Normal 14 2 2 2 2" xfId="2560"/>
    <cellStyle name="Normal 14 2 2 2 2 2" xfId="1692"/>
    <cellStyle name="Normal 14 2 2 2 3" xfId="2559"/>
    <cellStyle name="Normal 14 2 2 2 3 2" xfId="1691"/>
    <cellStyle name="Normal 14 2 2 2 4" xfId="2558"/>
    <cellStyle name="Normal 14 2 2 2 4 2" xfId="1690"/>
    <cellStyle name="Normal 14 2 2 2 5" xfId="2557"/>
    <cellStyle name="Normal 14 2 2 2 5 2" xfId="1689"/>
    <cellStyle name="Normal 14 2 2 2 6" xfId="2556"/>
    <cellStyle name="Normal 14 2 2 2 6 2" xfId="1688"/>
    <cellStyle name="Normal 14 2 2 2 7" xfId="2555"/>
    <cellStyle name="Normal 14 2 2 2 7 2" xfId="1687"/>
    <cellStyle name="Normal 14 2 2 2 8" xfId="3038"/>
    <cellStyle name="Normal 14 2 2 3" xfId="2554"/>
    <cellStyle name="Normal 14 2 2 3 2" xfId="1686"/>
    <cellStyle name="Normal 14 2 2 4" xfId="2553"/>
    <cellStyle name="Normal 14 2 2 4 2" xfId="3039"/>
    <cellStyle name="Normal 14 2 2 5" xfId="2552"/>
    <cellStyle name="Normal 14 2 2 5 2" xfId="3040"/>
    <cellStyle name="Normal 14 2 2 6" xfId="2551"/>
    <cellStyle name="Normal 14 2 2 6 2" xfId="3041"/>
    <cellStyle name="Normal 14 2 2 7" xfId="2550"/>
    <cellStyle name="Normal 14 2 2 7 2" xfId="3042"/>
    <cellStyle name="Normal 14 2 2 8" xfId="2549"/>
    <cellStyle name="Normal 14 2 2 8 2" xfId="3043"/>
    <cellStyle name="Normal 14 2 2 9" xfId="1693"/>
    <cellStyle name="Normal 14 2 3" xfId="2548"/>
    <cellStyle name="Normal 14 2 3 2" xfId="1685"/>
    <cellStyle name="Normal 14 2 4" xfId="2547"/>
    <cellStyle name="Normal 14 2 4 2" xfId="1684"/>
    <cellStyle name="Normal 14 2 5" xfId="2546"/>
    <cellStyle name="Normal 14 2 5 2" xfId="1683"/>
    <cellStyle name="Normal 14 2 6" xfId="2545"/>
    <cellStyle name="Normal 14 2 6 2" xfId="1682"/>
    <cellStyle name="Normal 14 2 7" xfId="2544"/>
    <cellStyle name="Normal 14 2 7 2" xfId="1681"/>
    <cellStyle name="Normal 14 2 8" xfId="2543"/>
    <cellStyle name="Normal 14 2 8 2" xfId="1680"/>
    <cellStyle name="Normal 14 2 9" xfId="2542"/>
    <cellStyle name="Normal 14 2 9 2" xfId="1679"/>
    <cellStyle name="Normal 14 20" xfId="2541"/>
    <cellStyle name="Normal 14 20 2" xfId="1678"/>
    <cellStyle name="Normal 14 21" xfId="2540"/>
    <cellStyle name="Normal 14 21 2" xfId="1677"/>
    <cellStyle name="Normal 14 22" xfId="2539"/>
    <cellStyle name="Normal 14 22 2" xfId="3044"/>
    <cellStyle name="Normal 14 23" xfId="1957"/>
    <cellStyle name="Normal 14 23 2" xfId="3045"/>
    <cellStyle name="Normal 14 24" xfId="1923"/>
    <cellStyle name="Normal 14 24 2" xfId="3024"/>
    <cellStyle name="Normal 14 25" xfId="1883"/>
    <cellStyle name="Normal 14 26" xfId="2593"/>
    <cellStyle name="Normal 14 3" xfId="2538"/>
    <cellStyle name="Normal 14 3 2" xfId="2537"/>
    <cellStyle name="Normal 14 3 2 2" xfId="1676"/>
    <cellStyle name="Normal 14 3 3" xfId="2536"/>
    <cellStyle name="Normal 14 3 3 2" xfId="1675"/>
    <cellStyle name="Normal 14 3 4" xfId="1881"/>
    <cellStyle name="Normal 14 4" xfId="2535"/>
    <cellStyle name="Normal 14 4 2" xfId="2534"/>
    <cellStyle name="Normal 14 4 2 2" xfId="1674"/>
    <cellStyle name="Normal 14 4 3" xfId="2533"/>
    <cellStyle name="Normal 14 4 3 2" xfId="1673"/>
    <cellStyle name="Normal 14 4 4" xfId="1880"/>
    <cellStyle name="Normal 14 5" xfId="2532"/>
    <cellStyle name="Normal 14 5 2" xfId="2531"/>
    <cellStyle name="Normal 14 5 2 2" xfId="1672"/>
    <cellStyle name="Normal 14 5 3" xfId="2530"/>
    <cellStyle name="Normal 14 5 3 2" xfId="1671"/>
    <cellStyle name="Normal 14 5 4" xfId="1879"/>
    <cellStyle name="Normal 14 6" xfId="2529"/>
    <cellStyle name="Normal 14 6 2" xfId="2528"/>
    <cellStyle name="Normal 14 6 2 2" xfId="1670"/>
    <cellStyle name="Normal 14 6 3" xfId="2527"/>
    <cellStyle name="Normal 14 6 3 2" xfId="1669"/>
    <cellStyle name="Normal 14 6 4" xfId="1878"/>
    <cellStyle name="Normal 14 7" xfId="2526"/>
    <cellStyle name="Normal 14 7 2" xfId="2525"/>
    <cellStyle name="Normal 14 7 2 2" xfId="1668"/>
    <cellStyle name="Normal 14 7 3" xfId="2524"/>
    <cellStyle name="Normal 14 7 3 2" xfId="1667"/>
    <cellStyle name="Normal 14 7 4" xfId="1877"/>
    <cellStyle name="Normal 14 8" xfId="2523"/>
    <cellStyle name="Normal 14 8 2" xfId="2522"/>
    <cellStyle name="Normal 14 8 2 2" xfId="2521"/>
    <cellStyle name="Normal 14 8 2 2 2" xfId="1666"/>
    <cellStyle name="Normal 14 8 2 3" xfId="2520"/>
    <cellStyle name="Normal 14 8 2 3 2" xfId="1665"/>
    <cellStyle name="Normal 14 8 2 4" xfId="2519"/>
    <cellStyle name="Normal 14 8 2 4 2" xfId="1664"/>
    <cellStyle name="Normal 14 8 2 5" xfId="2518"/>
    <cellStyle name="Normal 14 8 2 5 2" xfId="1663"/>
    <cellStyle name="Normal 14 8 2 6" xfId="2517"/>
    <cellStyle name="Normal 14 8 2 6 2" xfId="1662"/>
    <cellStyle name="Normal 14 8 2 7" xfId="2516"/>
    <cellStyle name="Normal 14 8 2 7 2" xfId="1661"/>
    <cellStyle name="Normal 14 8 2 8" xfId="3046"/>
    <cellStyle name="Normal 14 8 3" xfId="2515"/>
    <cellStyle name="Normal 14 8 3 2" xfId="1660"/>
    <cellStyle name="Normal 14 8 4" xfId="2514"/>
    <cellStyle name="Normal 14 8 4 2" xfId="3047"/>
    <cellStyle name="Normal 14 8 5" xfId="2513"/>
    <cellStyle name="Normal 14 8 5 2" xfId="3048"/>
    <cellStyle name="Normal 14 8 6" xfId="2512"/>
    <cellStyle name="Normal 14 8 6 2" xfId="3049"/>
    <cellStyle name="Normal 14 8 7" xfId="2511"/>
    <cellStyle name="Normal 14 8 7 2" xfId="3050"/>
    <cellStyle name="Normal 14 8 8" xfId="2510"/>
    <cellStyle name="Normal 14 8 8 2" xfId="3051"/>
    <cellStyle name="Normal 14 8 9" xfId="1876"/>
    <cellStyle name="Normal 14 9" xfId="2509"/>
    <cellStyle name="Normal 14 9 2" xfId="1875"/>
    <cellStyle name="Normal 15" xfId="6"/>
    <cellStyle name="Normal 15 2" xfId="1935"/>
    <cellStyle name="Normal 15 2 2" xfId="1929"/>
    <cellStyle name="Normal 15 2 2 2" xfId="2968"/>
    <cellStyle name="Normal 15 2 3" xfId="2962"/>
    <cellStyle name="Normal 15 3" xfId="1931"/>
    <cellStyle name="Normal 15 3 2" xfId="2966"/>
    <cellStyle name="Normal 15 4" xfId="1922"/>
    <cellStyle name="Normal 15 5" xfId="2957"/>
    <cellStyle name="Normal 15 5 2" xfId="2971"/>
    <cellStyle name="Normal 15 6" xfId="2960"/>
    <cellStyle name="Normal 15 7" xfId="1938"/>
    <cellStyle name="Normal 16" xfId="973"/>
    <cellStyle name="Normal 16 10" xfId="2507"/>
    <cellStyle name="Normal 16 10 2" xfId="1659"/>
    <cellStyle name="Normal 16 11" xfId="2506"/>
    <cellStyle name="Normal 16 11 2" xfId="1658"/>
    <cellStyle name="Normal 16 12" xfId="2505"/>
    <cellStyle name="Normal 16 12 2" xfId="2504"/>
    <cellStyle name="Normal 16 12 2 2" xfId="3053"/>
    <cellStyle name="Normal 16 12 3" xfId="2503"/>
    <cellStyle name="Normal 16 12 3 2" xfId="3054"/>
    <cellStyle name="Normal 16 12 4" xfId="2502"/>
    <cellStyle name="Normal 16 12 4 2" xfId="3055"/>
    <cellStyle name="Normal 16 12 5" xfId="2501"/>
    <cellStyle name="Normal 16 12 5 2" xfId="3056"/>
    <cellStyle name="Normal 16 12 6" xfId="2500"/>
    <cellStyle name="Normal 16 12 6 2" xfId="3057"/>
    <cellStyle name="Normal 16 12 7" xfId="2499"/>
    <cellStyle name="Normal 16 12 7 2" xfId="3058"/>
    <cellStyle name="Normal 16 12 8" xfId="1657"/>
    <cellStyle name="Normal 16 13" xfId="2498"/>
    <cellStyle name="Normal 16 13 2" xfId="1656"/>
    <cellStyle name="Normal 16 14" xfId="2497"/>
    <cellStyle name="Normal 16 14 2" xfId="1655"/>
    <cellStyle name="Normal 16 15" xfId="2496"/>
    <cellStyle name="Normal 16 15 2" xfId="1654"/>
    <cellStyle name="Normal 16 16" xfId="2495"/>
    <cellStyle name="Normal 16 16 2" xfId="1653"/>
    <cellStyle name="Normal 16 17" xfId="2494"/>
    <cellStyle name="Normal 16 17 2" xfId="1652"/>
    <cellStyle name="Normal 16 18" xfId="2493"/>
    <cellStyle name="Normal 16 18 2" xfId="3059"/>
    <cellStyle name="Normal 16 19" xfId="1956"/>
    <cellStyle name="Normal 16 19 2" xfId="3060"/>
    <cellStyle name="Normal 16 2" xfId="974"/>
    <cellStyle name="Normal 16 2 2" xfId="3061"/>
    <cellStyle name="Normal 16 2 3" xfId="2492"/>
    <cellStyle name="Normal 16 20" xfId="1921"/>
    <cellStyle name="Normal 16 20 2" xfId="3052"/>
    <cellStyle name="Normal 16 21" xfId="1874"/>
    <cellStyle name="Normal 16 22" xfId="2508"/>
    <cellStyle name="Normal 16 3" xfId="2491"/>
    <cellStyle name="Normal 16 3 2" xfId="1651"/>
    <cellStyle name="Normal 16 4" xfId="2490"/>
    <cellStyle name="Normal 16 4 2" xfId="1650"/>
    <cellStyle name="Normal 16 5" xfId="2489"/>
    <cellStyle name="Normal 16 5 2" xfId="1649"/>
    <cellStyle name="Normal 16 6" xfId="2488"/>
    <cellStyle name="Normal 16 6 2" xfId="1648"/>
    <cellStyle name="Normal 16 7" xfId="2487"/>
    <cellStyle name="Normal 16 7 2" xfId="1647"/>
    <cellStyle name="Normal 16 8" xfId="2486"/>
    <cellStyle name="Normal 16 8 2" xfId="1646"/>
    <cellStyle name="Normal 16 9" xfId="2485"/>
    <cellStyle name="Normal 16 9 2" xfId="1645"/>
    <cellStyle name="Normal 17" xfId="2484"/>
    <cellStyle name="Normal 17 10" xfId="2483"/>
    <cellStyle name="Normal 17 10 2" xfId="1644"/>
    <cellStyle name="Normal 17 11" xfId="2482"/>
    <cellStyle name="Normal 17 11 2" xfId="1643"/>
    <cellStyle name="Normal 17 12" xfId="2481"/>
    <cellStyle name="Normal 17 12 2" xfId="2480"/>
    <cellStyle name="Normal 17 12 2 2" xfId="3063"/>
    <cellStyle name="Normal 17 12 3" xfId="2479"/>
    <cellStyle name="Normal 17 12 3 2" xfId="3064"/>
    <cellStyle name="Normal 17 12 4" xfId="2478"/>
    <cellStyle name="Normal 17 12 4 2" xfId="3065"/>
    <cellStyle name="Normal 17 12 5" xfId="2477"/>
    <cellStyle name="Normal 17 12 5 2" xfId="3066"/>
    <cellStyle name="Normal 17 12 6" xfId="2476"/>
    <cellStyle name="Normal 17 12 6 2" xfId="3067"/>
    <cellStyle name="Normal 17 12 7" xfId="2475"/>
    <cellStyle name="Normal 17 12 7 2" xfId="3068"/>
    <cellStyle name="Normal 17 12 8" xfId="1642"/>
    <cellStyle name="Normal 17 13" xfId="2474"/>
    <cellStyle name="Normal 17 13 2" xfId="1641"/>
    <cellStyle name="Normal 17 14" xfId="2473"/>
    <cellStyle name="Normal 17 14 2" xfId="1640"/>
    <cellStyle name="Normal 17 15" xfId="2472"/>
    <cellStyle name="Normal 17 15 2" xfId="1639"/>
    <cellStyle name="Normal 17 16" xfId="2471"/>
    <cellStyle name="Normal 17 16 2" xfId="1638"/>
    <cellStyle name="Normal 17 17" xfId="2470"/>
    <cellStyle name="Normal 17 17 2" xfId="1637"/>
    <cellStyle name="Normal 17 18" xfId="2469"/>
    <cellStyle name="Normal 17 18 2" xfId="3069"/>
    <cellStyle name="Normal 17 19" xfId="1955"/>
    <cellStyle name="Normal 17 19 2" xfId="3070"/>
    <cellStyle name="Normal 17 2" xfId="975"/>
    <cellStyle name="Normal 17 2 2" xfId="976"/>
    <cellStyle name="Normal 17 2 2 2" xfId="3071"/>
    <cellStyle name="Normal 17 2 3" xfId="977"/>
    <cellStyle name="Normal 17 2 4" xfId="978"/>
    <cellStyle name="Normal 17 2 4 2" xfId="979"/>
    <cellStyle name="Normal 17 2 5" xfId="2468"/>
    <cellStyle name="Normal 17 20" xfId="1920"/>
    <cellStyle name="Normal 17 20 2" xfId="3062"/>
    <cellStyle name="Normal 17 21" xfId="1873"/>
    <cellStyle name="Normal 17 3" xfId="980"/>
    <cellStyle name="Normal 17 3 2" xfId="1636"/>
    <cellStyle name="Normal 17 3 3" xfId="2467"/>
    <cellStyle name="Normal 17 4" xfId="2466"/>
    <cellStyle name="Normal 17 4 2" xfId="1635"/>
    <cellStyle name="Normal 17 5" xfId="2465"/>
    <cellStyle name="Normal 17 5 2" xfId="1634"/>
    <cellStyle name="Normal 17 6" xfId="2464"/>
    <cellStyle name="Normal 17 6 2" xfId="1633"/>
    <cellStyle name="Normal 17 7" xfId="2463"/>
    <cellStyle name="Normal 17 7 2" xfId="1632"/>
    <cellStyle name="Normal 17 8" xfId="2462"/>
    <cellStyle name="Normal 17 8 2" xfId="1631"/>
    <cellStyle name="Normal 17 9" xfId="2461"/>
    <cellStyle name="Normal 17 9 2" xfId="1630"/>
    <cellStyle name="Normal 18" xfId="1946"/>
    <cellStyle name="Normal 18 10" xfId="2460"/>
    <cellStyle name="Normal 18 10 2" xfId="1629"/>
    <cellStyle name="Normal 18 11" xfId="2459"/>
    <cellStyle name="Normal 18 11 2" xfId="1628"/>
    <cellStyle name="Normal 18 12" xfId="2458"/>
    <cellStyle name="Normal 18 12 2" xfId="1627"/>
    <cellStyle name="Normal 18 13" xfId="2457"/>
    <cellStyle name="Normal 18 13 2" xfId="1626"/>
    <cellStyle name="Normal 18 14" xfId="2456"/>
    <cellStyle name="Normal 18 14 2" xfId="1625"/>
    <cellStyle name="Normal 18 15" xfId="2455"/>
    <cellStyle name="Normal 18 15 2" xfId="1624"/>
    <cellStyle name="Normal 18 16" xfId="2454"/>
    <cellStyle name="Normal 18 16 2" xfId="1623"/>
    <cellStyle name="Normal 18 17" xfId="1919"/>
    <cellStyle name="Normal 18 18" xfId="1872"/>
    <cellStyle name="Normal 18 2" xfId="2453"/>
    <cellStyle name="Normal 18 2 2" xfId="1622"/>
    <cellStyle name="Normal 18 3" xfId="2452"/>
    <cellStyle name="Normal 18 3 2" xfId="1621"/>
    <cellStyle name="Normal 18 4" xfId="2451"/>
    <cellStyle name="Normal 18 4 2" xfId="1620"/>
    <cellStyle name="Normal 18 5" xfId="2450"/>
    <cellStyle name="Normal 18 5 2" xfId="1619"/>
    <cellStyle name="Normal 18 6" xfId="2449"/>
    <cellStyle name="Normal 18 6 2" xfId="1618"/>
    <cellStyle name="Normal 18 7" xfId="2448"/>
    <cellStyle name="Normal 18 7 2" xfId="1617"/>
    <cellStyle name="Normal 18 8" xfId="2447"/>
    <cellStyle name="Normal 18 8 2" xfId="1616"/>
    <cellStyle name="Normal 18 9" xfId="2446"/>
    <cellStyle name="Normal 18 9 2" xfId="1615"/>
    <cellStyle name="Normal 19" xfId="1945"/>
    <cellStyle name="Normal 19 10" xfId="2445"/>
    <cellStyle name="Normal 19 10 2" xfId="1614"/>
    <cellStyle name="Normal 19 11" xfId="2444"/>
    <cellStyle name="Normal 19 11 2" xfId="1613"/>
    <cellStyle name="Normal 19 12" xfId="2443"/>
    <cellStyle name="Normal 19 12 2" xfId="1612"/>
    <cellStyle name="Normal 19 13" xfId="2442"/>
    <cellStyle name="Normal 19 13 2" xfId="1611"/>
    <cellStyle name="Normal 19 14" xfId="2441"/>
    <cellStyle name="Normal 19 14 2" xfId="1610"/>
    <cellStyle name="Normal 19 15" xfId="2440"/>
    <cellStyle name="Normal 19 15 2" xfId="1609"/>
    <cellStyle name="Normal 19 16" xfId="2439"/>
    <cellStyle name="Normal 19 16 2" xfId="1608"/>
    <cellStyle name="Normal 19 17" xfId="1918"/>
    <cellStyle name="Normal 19 18" xfId="1871"/>
    <cellStyle name="Normal 19 2" xfId="2438"/>
    <cellStyle name="Normal 19 2 2" xfId="1607"/>
    <cellStyle name="Normal 19 3" xfId="2437"/>
    <cellStyle name="Normal 19 3 2" xfId="1606"/>
    <cellStyle name="Normal 19 4" xfId="2436"/>
    <cellStyle name="Normal 19 4 2" xfId="1605"/>
    <cellStyle name="Normal 19 5" xfId="2435"/>
    <cellStyle name="Normal 19 5 2" xfId="1604"/>
    <cellStyle name="Normal 19 6" xfId="2434"/>
    <cellStyle name="Normal 19 6 2" xfId="1603"/>
    <cellStyle name="Normal 19 7" xfId="2433"/>
    <cellStyle name="Normal 19 7 2" xfId="1602"/>
    <cellStyle name="Normal 19 8" xfId="2432"/>
    <cellStyle name="Normal 19 8 2" xfId="1601"/>
    <cellStyle name="Normal 19 9" xfId="2431"/>
    <cellStyle name="Normal 19 9 2" xfId="1600"/>
    <cellStyle name="Normal 2" xfId="981"/>
    <cellStyle name="Normal 2 10" xfId="982"/>
    <cellStyle name="Normal 2 10 2" xfId="983"/>
    <cellStyle name="Normal 2 10 2 2" xfId="3072"/>
    <cellStyle name="Normal 2 10 3" xfId="2430"/>
    <cellStyle name="Normal 2 11" xfId="984"/>
    <cellStyle name="Normal 2 11 2" xfId="985"/>
    <cellStyle name="Normal 2 11 2 2" xfId="3073"/>
    <cellStyle name="Normal 2 11 3" xfId="2429"/>
    <cellStyle name="Normal 2 12" xfId="986"/>
    <cellStyle name="Normal 2 12 2" xfId="987"/>
    <cellStyle name="Normal 2 12 2 2" xfId="3074"/>
    <cellStyle name="Normal 2 12 3" xfId="2428"/>
    <cellStyle name="Normal 2 13" xfId="988"/>
    <cellStyle name="Normal 2 13 2" xfId="989"/>
    <cellStyle name="Normal 2 13 2 2" xfId="3075"/>
    <cellStyle name="Normal 2 13 3" xfId="2427"/>
    <cellStyle name="Normal 2 14" xfId="990"/>
    <cellStyle name="Normal 2 14 2" xfId="991"/>
    <cellStyle name="Normal 2 14 2 2" xfId="3076"/>
    <cellStyle name="Normal 2 14 3" xfId="2426"/>
    <cellStyle name="Normal 2 15" xfId="992"/>
    <cellStyle name="Normal 2 15 2" xfId="993"/>
    <cellStyle name="Normal 2 15 2 2" xfId="1599"/>
    <cellStyle name="Normal 2 15 3" xfId="2425"/>
    <cellStyle name="Normal 2 16" xfId="994"/>
    <cellStyle name="Normal 2 16 2" xfId="995"/>
    <cellStyle name="Normal 2 16 2 2" xfId="1598"/>
    <cellStyle name="Normal 2 16 3" xfId="2424"/>
    <cellStyle name="Normal 2 17" xfId="996"/>
    <cellStyle name="Normal 2 17 2" xfId="997"/>
    <cellStyle name="Normal 2 17 2 2" xfId="1597"/>
    <cellStyle name="Normal 2 17 3" xfId="2423"/>
    <cellStyle name="Normal 2 18" xfId="998"/>
    <cellStyle name="Normal 2 18 2" xfId="999"/>
    <cellStyle name="Normal 2 18 2 2" xfId="1596"/>
    <cellStyle name="Normal 2 18 3" xfId="2422"/>
    <cellStyle name="Normal 2 19" xfId="1000"/>
    <cellStyle name="Normal 2 19 2" xfId="1001"/>
    <cellStyle name="Normal 2 19 2 2" xfId="1595"/>
    <cellStyle name="Normal 2 19 3" xfId="2421"/>
    <cellStyle name="Normal 2 2" xfId="1002"/>
    <cellStyle name="Normal 2 2 10" xfId="2419"/>
    <cellStyle name="Normal 2 2 10 2" xfId="1594"/>
    <cellStyle name="Normal 2 2 11" xfId="2418"/>
    <cellStyle name="Normal 2 2 11 2" xfId="2417"/>
    <cellStyle name="Normal 2 2 11 2 2" xfId="3078"/>
    <cellStyle name="Normal 2 2 11 3" xfId="2416"/>
    <cellStyle name="Normal 2 2 11 3 2" xfId="3079"/>
    <cellStyle name="Normal 2 2 11 4" xfId="2415"/>
    <cellStyle name="Normal 2 2 11 4 2" xfId="3080"/>
    <cellStyle name="Normal 2 2 11 5" xfId="2414"/>
    <cellStyle name="Normal 2 2 11 5 2" xfId="3081"/>
    <cellStyle name="Normal 2 2 11 6" xfId="2413"/>
    <cellStyle name="Normal 2 2 11 6 2" xfId="3082"/>
    <cellStyle name="Normal 2 2 11 7" xfId="2412"/>
    <cellStyle name="Normal 2 2 11 7 2" xfId="3083"/>
    <cellStyle name="Normal 2 2 11 8" xfId="1593"/>
    <cellStyle name="Normal 2 2 12" xfId="2411"/>
    <cellStyle name="Normal 2 2 12 2" xfId="1592"/>
    <cellStyle name="Normal 2 2 13" xfId="2410"/>
    <cellStyle name="Normal 2 2 13 2" xfId="1591"/>
    <cellStyle name="Normal 2 2 14" xfId="2409"/>
    <cellStyle name="Normal 2 2 14 2" xfId="1590"/>
    <cellStyle name="Normal 2 2 15" xfId="2408"/>
    <cellStyle name="Normal 2 2 15 2" xfId="1589"/>
    <cellStyle name="Normal 2 2 16" xfId="2407"/>
    <cellStyle name="Normal 2 2 16 2" xfId="1588"/>
    <cellStyle name="Normal 2 2 17" xfId="1870"/>
    <cellStyle name="Normal 2 2 17 2" xfId="3077"/>
    <cellStyle name="Normal 2 2 18" xfId="2420"/>
    <cellStyle name="Normal 2 2 2" xfId="1003"/>
    <cellStyle name="Normal 2 2 2 10" xfId="2406"/>
    <cellStyle name="Normal 2 2 2 2" xfId="2405"/>
    <cellStyle name="Normal 2 2 2 2 2" xfId="2404"/>
    <cellStyle name="Normal 2 2 2 2 2 2" xfId="1586"/>
    <cellStyle name="Normal 2 2 2 2 3" xfId="1453"/>
    <cellStyle name="Normal 2 2 2 2 3 2" xfId="1585"/>
    <cellStyle name="Normal 2 2 2 2 4" xfId="2403"/>
    <cellStyle name="Normal 2 2 2 2 4 2" xfId="1584"/>
    <cellStyle name="Normal 2 2 2 2 5" xfId="2402"/>
    <cellStyle name="Normal 2 2 2 2 5 2" xfId="1583"/>
    <cellStyle name="Normal 2 2 2 2 6" xfId="2401"/>
    <cellStyle name="Normal 2 2 2 2 6 2" xfId="1582"/>
    <cellStyle name="Normal 2 2 2 2 7" xfId="2400"/>
    <cellStyle name="Normal 2 2 2 2 7 2" xfId="1581"/>
    <cellStyle name="Normal 2 2 2 2 8" xfId="3084"/>
    <cellStyle name="Normal 2 2 2 3" xfId="2399"/>
    <cellStyle name="Normal 2 2 2 3 2" xfId="1580"/>
    <cellStyle name="Normal 2 2 2 4" xfId="2398"/>
    <cellStyle name="Normal 2 2 2 4 2" xfId="3085"/>
    <cellStyle name="Normal 2 2 2 5" xfId="2397"/>
    <cellStyle name="Normal 2 2 2 5 2" xfId="3086"/>
    <cellStyle name="Normal 2 2 2 6" xfId="2396"/>
    <cellStyle name="Normal 2 2 2 6 2" xfId="3087"/>
    <cellStyle name="Normal 2 2 2 7" xfId="2395"/>
    <cellStyle name="Normal 2 2 2 7 2" xfId="3088"/>
    <cellStyle name="Normal 2 2 2 8" xfId="2394"/>
    <cellStyle name="Normal 2 2 2 8 2" xfId="3089"/>
    <cellStyle name="Normal 2 2 2 9" xfId="1587"/>
    <cellStyle name="Normal 2 2 3" xfId="1004"/>
    <cellStyle name="Normal 2 2 3 2" xfId="1579"/>
    <cellStyle name="Normal 2 2 3 3" xfId="2393"/>
    <cellStyle name="Normal 2 2 4" xfId="2392"/>
    <cellStyle name="Normal 2 2 4 2" xfId="1578"/>
    <cellStyle name="Normal 2 2 5" xfId="2391"/>
    <cellStyle name="Normal 2 2 5 2" xfId="1577"/>
    <cellStyle name="Normal 2 2 6" xfId="2390"/>
    <cellStyle name="Normal 2 2 6 2" xfId="1576"/>
    <cellStyle name="Normal 2 2 7" xfId="2389"/>
    <cellStyle name="Normal 2 2 7 2" xfId="1575"/>
    <cellStyle name="Normal 2 2 8" xfId="2388"/>
    <cellStyle name="Normal 2 2 8 2" xfId="1574"/>
    <cellStyle name="Normal 2 2 9" xfId="2387"/>
    <cellStyle name="Normal 2 2 9 2" xfId="1573"/>
    <cellStyle name="Normal 2 20" xfId="1005"/>
    <cellStyle name="Normal 2 20 2" xfId="1006"/>
    <cellStyle name="Normal 2 20 2 2" xfId="1572"/>
    <cellStyle name="Normal 2 20 3" xfId="2386"/>
    <cellStyle name="Normal 2 21" xfId="1007"/>
    <cellStyle name="Normal 2 21 2" xfId="1008"/>
    <cellStyle name="Normal 2 21 3" xfId="1917"/>
    <cellStyle name="Normal 2 22" xfId="1009"/>
    <cellStyle name="Normal 2 22 2" xfId="1010"/>
    <cellStyle name="Normal 2 22 3" xfId="1832"/>
    <cellStyle name="Normal 2 23" xfId="1944"/>
    <cellStyle name="Normal 2 3" xfId="1011"/>
    <cellStyle name="Normal 2 3 2" xfId="1012"/>
    <cellStyle name="Normal 2 3 2 2" xfId="1571"/>
    <cellStyle name="Normal 2 3 2 3" xfId="2384"/>
    <cellStyle name="Normal 2 3 3" xfId="2383"/>
    <cellStyle name="Normal 2 3 3 2" xfId="1570"/>
    <cellStyle name="Normal 2 3 4" xfId="2382"/>
    <cellStyle name="Normal 2 3 4 2" xfId="1569"/>
    <cellStyle name="Normal 2 3 5" xfId="2381"/>
    <cellStyle name="Normal 2 3 5 2" xfId="1568"/>
    <cellStyle name="Normal 2 3 6" xfId="1869"/>
    <cellStyle name="Normal 2 3 6 2" xfId="3090"/>
    <cellStyle name="Normal 2 3 7" xfId="2385"/>
    <cellStyle name="Normal 2 4" xfId="1013"/>
    <cellStyle name="Normal 2 4 2" xfId="1014"/>
    <cellStyle name="Normal 2 4 2 2" xfId="3091"/>
    <cellStyle name="Normal 2 4 3" xfId="2380"/>
    <cellStyle name="Normal 2 5" xfId="1015"/>
    <cellStyle name="Normal 2 5 10" xfId="2378"/>
    <cellStyle name="Normal 2 5 10 2" xfId="1567"/>
    <cellStyle name="Normal 2 5 11" xfId="2377"/>
    <cellStyle name="Normal 2 5 11 2" xfId="1566"/>
    <cellStyle name="Normal 2 5 12" xfId="2376"/>
    <cellStyle name="Normal 2 5 12 2" xfId="1565"/>
    <cellStyle name="Normal 2 5 13" xfId="2375"/>
    <cellStyle name="Normal 2 5 13 2" xfId="1564"/>
    <cellStyle name="Normal 2 5 14" xfId="2374"/>
    <cellStyle name="Normal 2 5 14 2" xfId="1563"/>
    <cellStyle name="Normal 2 5 15" xfId="2373"/>
    <cellStyle name="Normal 2 5 15 2" xfId="1562"/>
    <cellStyle name="Normal 2 5 16" xfId="2372"/>
    <cellStyle name="Normal 2 5 16 2" xfId="1561"/>
    <cellStyle name="Normal 2 5 17" xfId="2371"/>
    <cellStyle name="Normal 2 5 17 2" xfId="1560"/>
    <cellStyle name="Normal 2 5 18" xfId="2370"/>
    <cellStyle name="Normal 2 5 18 2" xfId="1559"/>
    <cellStyle name="Normal 2 5 19" xfId="2369"/>
    <cellStyle name="Normal 2 5 19 2" xfId="1558"/>
    <cellStyle name="Normal 2 5 2" xfId="1016"/>
    <cellStyle name="Normal 2 5 2 10" xfId="2368"/>
    <cellStyle name="Normal 2 5 2 2" xfId="2367"/>
    <cellStyle name="Normal 2 5 2 2 2" xfId="2366"/>
    <cellStyle name="Normal 2 5 2 2 2 2" xfId="1556"/>
    <cellStyle name="Normal 2 5 2 2 3" xfId="2365"/>
    <cellStyle name="Normal 2 5 2 2 3 2" xfId="1555"/>
    <cellStyle name="Normal 2 5 2 2 4" xfId="2364"/>
    <cellStyle name="Normal 2 5 2 2 4 2" xfId="1554"/>
    <cellStyle name="Normal 2 5 2 2 5" xfId="2363"/>
    <cellStyle name="Normal 2 5 2 2 5 2" xfId="1553"/>
    <cellStyle name="Normal 2 5 2 2 6" xfId="2362"/>
    <cellStyle name="Normal 2 5 2 2 6 2" xfId="1552"/>
    <cellStyle name="Normal 2 5 2 2 7" xfId="2361"/>
    <cellStyle name="Normal 2 5 2 2 7 2" xfId="1551"/>
    <cellStyle name="Normal 2 5 2 2 8" xfId="3093"/>
    <cellStyle name="Normal 2 5 2 3" xfId="2360"/>
    <cellStyle name="Normal 2 5 2 3 2" xfId="1550"/>
    <cellStyle name="Normal 2 5 2 4" xfId="2359"/>
    <cellStyle name="Normal 2 5 2 4 2" xfId="3094"/>
    <cellStyle name="Normal 2 5 2 5" xfId="2358"/>
    <cellStyle name="Normal 2 5 2 5 2" xfId="3095"/>
    <cellStyle name="Normal 2 5 2 6" xfId="2357"/>
    <cellStyle name="Normal 2 5 2 6 2" xfId="3096"/>
    <cellStyle name="Normal 2 5 2 7" xfId="2356"/>
    <cellStyle name="Normal 2 5 2 7 2" xfId="3097"/>
    <cellStyle name="Normal 2 5 2 8" xfId="2355"/>
    <cellStyle name="Normal 2 5 2 8 2" xfId="3098"/>
    <cellStyle name="Normal 2 5 2 9" xfId="1557"/>
    <cellStyle name="Normal 2 5 20" xfId="2354"/>
    <cellStyle name="Normal 2 5 20 2" xfId="1549"/>
    <cellStyle name="Normal 2 5 21" xfId="2353"/>
    <cellStyle name="Normal 2 5 21 2" xfId="2352"/>
    <cellStyle name="Normal 2 5 21 2 2" xfId="3099"/>
    <cellStyle name="Normal 2 5 21 3" xfId="2351"/>
    <cellStyle name="Normal 2 5 21 3 2" xfId="3100"/>
    <cellStyle name="Normal 2 5 21 4" xfId="2350"/>
    <cellStyle name="Normal 2 5 21 4 2" xfId="3101"/>
    <cellStyle name="Normal 2 5 21 5" xfId="2349"/>
    <cellStyle name="Normal 2 5 21 5 2" xfId="3102"/>
    <cellStyle name="Normal 2 5 21 6" xfId="2348"/>
    <cellStyle name="Normal 2 5 21 6 2" xfId="3103"/>
    <cellStyle name="Normal 2 5 21 7" xfId="2347"/>
    <cellStyle name="Normal 2 5 21 7 2" xfId="3104"/>
    <cellStyle name="Normal 2 5 21 8" xfId="1548"/>
    <cellStyle name="Normal 2 5 22" xfId="2346"/>
    <cellStyle name="Normal 2 5 22 2" xfId="1547"/>
    <cellStyle name="Normal 2 5 23" xfId="2345"/>
    <cellStyle name="Normal 2 5 23 2" xfId="1546"/>
    <cellStyle name="Normal 2 5 24" xfId="2344"/>
    <cellStyle name="Normal 2 5 24 2" xfId="1545"/>
    <cellStyle name="Normal 2 5 25" xfId="2343"/>
    <cellStyle name="Normal 2 5 25 2" xfId="1544"/>
    <cellStyle name="Normal 2 5 26" xfId="2342"/>
    <cellStyle name="Normal 2 5 26 2" xfId="1543"/>
    <cellStyle name="Normal 2 5 27" xfId="1868"/>
    <cellStyle name="Normal 2 5 27 2" xfId="3092"/>
    <cellStyle name="Normal 2 5 28" xfId="2379"/>
    <cellStyle name="Normal 2 5 3" xfId="2341"/>
    <cellStyle name="Normal 2 5 3 2" xfId="1542"/>
    <cellStyle name="Normal 2 5 4" xfId="2340"/>
    <cellStyle name="Normal 2 5 4 2" xfId="1541"/>
    <cellStyle name="Normal 2 5 5" xfId="2339"/>
    <cellStyle name="Normal 2 5 5 2" xfId="1540"/>
    <cellStyle name="Normal 2 5 6" xfId="2338"/>
    <cellStyle name="Normal 2 5 6 2" xfId="1539"/>
    <cellStyle name="Normal 2 5 7" xfId="2337"/>
    <cellStyle name="Normal 2 5 7 2" xfId="1538"/>
    <cellStyle name="Normal 2 5 8" xfId="2336"/>
    <cellStyle name="Normal 2 5 8 2" xfId="1537"/>
    <cellStyle name="Normal 2 5 9" xfId="2335"/>
    <cellStyle name="Normal 2 5 9 2" xfId="1536"/>
    <cellStyle name="Normal 2 6" xfId="1017"/>
    <cellStyle name="Normal 2 6 2" xfId="1018"/>
    <cellStyle name="Normal 2 6 2 2" xfId="1535"/>
    <cellStyle name="Normal 2 6 2 3" xfId="2333"/>
    <cellStyle name="Normal 2 6 3" xfId="2332"/>
    <cellStyle name="Normal 2 6 3 2" xfId="1534"/>
    <cellStyle name="Normal 2 6 4" xfId="2331"/>
    <cellStyle name="Normal 2 6 4 2" xfId="1533"/>
    <cellStyle name="Normal 2 6 5" xfId="2330"/>
    <cellStyle name="Normal 2 6 5 2" xfId="1532"/>
    <cellStyle name="Normal 2 6 6" xfId="1867"/>
    <cellStyle name="Normal 2 6 6 2" xfId="3105"/>
    <cellStyle name="Normal 2 6 7" xfId="2334"/>
    <cellStyle name="Normal 2 7" xfId="1019"/>
    <cellStyle name="Normal 2 7 2" xfId="1020"/>
    <cellStyle name="Normal 2 7 2 2" xfId="3106"/>
    <cellStyle name="Normal 2 7 3" xfId="2329"/>
    <cellStyle name="Normal 2 8" xfId="1021"/>
    <cellStyle name="Normal 2 8 2" xfId="1022"/>
    <cellStyle name="Normal 2 8 2 2" xfId="3107"/>
    <cellStyle name="Normal 2 8 3" xfId="2328"/>
    <cellStyle name="Normal 2 9" xfId="1023"/>
    <cellStyle name="Normal 2 9 2" xfId="1024"/>
    <cellStyle name="Normal 2 9 2 2" xfId="3108"/>
    <cellStyle name="Normal 2 9 3" xfId="2327"/>
    <cellStyle name="Normal 20" xfId="1025"/>
    <cellStyle name="Normal 20 10" xfId="1954"/>
    <cellStyle name="Normal 20 10 2" xfId="3110"/>
    <cellStyle name="Normal 20 11" xfId="3109"/>
    <cellStyle name="Normal 20 12" xfId="2326"/>
    <cellStyle name="Normal 20 2" xfId="1026"/>
    <cellStyle name="Normal 20 2 2" xfId="3111"/>
    <cellStyle name="Normal 20 2 3" xfId="2325"/>
    <cellStyle name="Normal 20 3" xfId="2324"/>
    <cellStyle name="Normal 20 3 2" xfId="3112"/>
    <cellStyle name="Normal 20 4" xfId="2323"/>
    <cellStyle name="Normal 20 4 2" xfId="3113"/>
    <cellStyle name="Normal 20 5" xfId="2322"/>
    <cellStyle name="Normal 20 5 2" xfId="3114"/>
    <cellStyle name="Normal 20 6" xfId="2321"/>
    <cellStyle name="Normal 20 6 2" xfId="3115"/>
    <cellStyle name="Normal 20 7" xfId="2320"/>
    <cellStyle name="Normal 20 7 2" xfId="3116"/>
    <cellStyle name="Normal 20 8" xfId="2319"/>
    <cellStyle name="Normal 20 8 2" xfId="3117"/>
    <cellStyle name="Normal 20 9" xfId="2318"/>
    <cellStyle name="Normal 20 9 2" xfId="3118"/>
    <cellStyle name="Normal 21" xfId="2317"/>
    <cellStyle name="Normal 21 10" xfId="1531"/>
    <cellStyle name="Normal 21 2" xfId="2316"/>
    <cellStyle name="Normal 21 2 2" xfId="1530"/>
    <cellStyle name="Normal 21 3" xfId="2315"/>
    <cellStyle name="Normal 21 3 2" xfId="1529"/>
    <cellStyle name="Normal 21 4" xfId="2314"/>
    <cellStyle name="Normal 21 4 2" xfId="1528"/>
    <cellStyle name="Normal 21 5" xfId="2313"/>
    <cellStyle name="Normal 21 5 2" xfId="1527"/>
    <cellStyle name="Normal 21 6" xfId="2312"/>
    <cellStyle name="Normal 21 6 2" xfId="1526"/>
    <cellStyle name="Normal 21 7" xfId="2311"/>
    <cellStyle name="Normal 21 7 2" xfId="1525"/>
    <cellStyle name="Normal 21 8" xfId="2310"/>
    <cellStyle name="Normal 21 8 2" xfId="1524"/>
    <cellStyle name="Normal 21 9" xfId="1953"/>
    <cellStyle name="Normal 21 9 2" xfId="1523"/>
    <cellStyle name="Normal 22" xfId="1027"/>
    <cellStyle name="Normal 22 2" xfId="1028"/>
    <cellStyle name="Normal 22 2 2" xfId="1029"/>
    <cellStyle name="Normal 22 2 2 2" xfId="2964"/>
    <cellStyle name="Normal 22 2 3" xfId="1933"/>
    <cellStyle name="Normal 22 3" xfId="1030"/>
    <cellStyle name="Normal 22 3 2" xfId="2963"/>
    <cellStyle name="Normal 22 4" xfId="1934"/>
    <cellStyle name="Normal 23" xfId="1031"/>
    <cellStyle name="Normal 23 2" xfId="1032"/>
    <cellStyle name="Normal 23 2 2" xfId="1033"/>
    <cellStyle name="Normal 23 3" xfId="1034"/>
    <cellStyle name="Normal 23 4" xfId="2789"/>
    <cellStyle name="Normal 24" xfId="1035"/>
    <cellStyle name="Normal 24 2" xfId="1036"/>
    <cellStyle name="Normal 24 2 2" xfId="1037"/>
    <cellStyle name="Normal 24 2 3" xfId="2309"/>
    <cellStyle name="Normal 24 3" xfId="1038"/>
    <cellStyle name="Normal 24 3 2" xfId="2308"/>
    <cellStyle name="Normal 24 4" xfId="2307"/>
    <cellStyle name="Normal 24 5" xfId="2306"/>
    <cellStyle name="Normal 24 6" xfId="2305"/>
    <cellStyle name="Normal 24 7" xfId="2304"/>
    <cellStyle name="Normal 24 7 2" xfId="1951"/>
    <cellStyle name="Normal 24 7 3" xfId="1952"/>
    <cellStyle name="Normal 24 8" xfId="1937"/>
    <cellStyle name="Normal 24 8 2" xfId="3205"/>
    <cellStyle name="Normal 24 9" xfId="1943"/>
    <cellStyle name="Normal 25" xfId="1039"/>
    <cellStyle name="Normal 25 2" xfId="1040"/>
    <cellStyle name="Normal 25 2 2" xfId="1041"/>
    <cellStyle name="Normal 25 3" xfId="1042"/>
    <cellStyle name="Normal 25 4" xfId="1928"/>
    <cellStyle name="Normal 26" xfId="1043"/>
    <cellStyle name="Normal 26 2" xfId="1044"/>
    <cellStyle name="Normal 26 2 2" xfId="1045"/>
    <cellStyle name="Normal 26 2 3" xfId="2969"/>
    <cellStyle name="Normal 26 3" xfId="1046"/>
    <cellStyle name="Normal 26 4" xfId="1825"/>
    <cellStyle name="Normal 27" xfId="2972"/>
    <cellStyle name="Normal 27 2" xfId="3207"/>
    <cellStyle name="Normal 28" xfId="1047"/>
    <cellStyle name="Normal 28 2" xfId="1048"/>
    <cellStyle name="Normal 28 3" xfId="3208"/>
    <cellStyle name="Normal 29" xfId="3209"/>
    <cellStyle name="Normal 3" xfId="1049"/>
    <cellStyle name="Normal 3 10" xfId="2303"/>
    <cellStyle name="Normal 3 10 2" xfId="3119"/>
    <cellStyle name="Normal 3 11" xfId="2302"/>
    <cellStyle name="Normal 3 11 2" xfId="3120"/>
    <cellStyle name="Normal 3 12" xfId="2301"/>
    <cellStyle name="Normal 3 12 2" xfId="3121"/>
    <cellStyle name="Normal 3 13" xfId="2300"/>
    <cellStyle name="Normal 3 13 2" xfId="3122"/>
    <cellStyle name="Normal 3 14" xfId="2299"/>
    <cellStyle name="Normal 3 14 2" xfId="3123"/>
    <cellStyle name="Normal 3 15" xfId="2298"/>
    <cellStyle name="Normal 3 15 2" xfId="1522"/>
    <cellStyle name="Normal 3 16" xfId="2297"/>
    <cellStyle name="Normal 3 16 2" xfId="1521"/>
    <cellStyle name="Normal 3 17" xfId="2296"/>
    <cellStyle name="Normal 3 17 2" xfId="1520"/>
    <cellStyle name="Normal 3 18" xfId="2295"/>
    <cellStyle name="Normal 3 18 2" xfId="1519"/>
    <cellStyle name="Normal 3 19" xfId="2294"/>
    <cellStyle name="Normal 3 19 2" xfId="1518"/>
    <cellStyle name="Normal 3 2" xfId="1050"/>
    <cellStyle name="Normal 3 2 10" xfId="2292"/>
    <cellStyle name="Normal 3 2 10 2" xfId="1517"/>
    <cellStyle name="Normal 3 2 11" xfId="2291"/>
    <cellStyle name="Normal 3 2 11 2" xfId="2290"/>
    <cellStyle name="Normal 3 2 11 2 2" xfId="3125"/>
    <cellStyle name="Normal 3 2 11 3" xfId="2289"/>
    <cellStyle name="Normal 3 2 11 3 2" xfId="3126"/>
    <cellStyle name="Normal 3 2 11 4" xfId="2288"/>
    <cellStyle name="Normal 3 2 11 4 2" xfId="3127"/>
    <cellStyle name="Normal 3 2 11 5" xfId="2287"/>
    <cellStyle name="Normal 3 2 11 5 2" xfId="3128"/>
    <cellStyle name="Normal 3 2 11 6" xfId="2286"/>
    <cellStyle name="Normal 3 2 11 6 2" xfId="3129"/>
    <cellStyle name="Normal 3 2 11 7" xfId="2285"/>
    <cellStyle name="Normal 3 2 11 7 2" xfId="3130"/>
    <cellStyle name="Normal 3 2 11 8" xfId="1516"/>
    <cellStyle name="Normal 3 2 12" xfId="2284"/>
    <cellStyle name="Normal 3 2 12 2" xfId="1515"/>
    <cellStyle name="Normal 3 2 13" xfId="2283"/>
    <cellStyle name="Normal 3 2 13 2" xfId="1514"/>
    <cellStyle name="Normal 3 2 14" xfId="2282"/>
    <cellStyle name="Normal 3 2 14 2" xfId="1513"/>
    <cellStyle name="Normal 3 2 15" xfId="2281"/>
    <cellStyle name="Normal 3 2 15 2" xfId="1512"/>
    <cellStyle name="Normal 3 2 16" xfId="2280"/>
    <cellStyle name="Normal 3 2 16 2" xfId="1511"/>
    <cellStyle name="Normal 3 2 17" xfId="1866"/>
    <cellStyle name="Normal 3 2 17 2" xfId="3124"/>
    <cellStyle name="Normal 3 2 18" xfId="2293"/>
    <cellStyle name="Normal 3 2 2" xfId="1051"/>
    <cellStyle name="Normal 3 2 2 10" xfId="2279"/>
    <cellStyle name="Normal 3 2 2 2" xfId="2278"/>
    <cellStyle name="Normal 3 2 2 2 2" xfId="2277"/>
    <cellStyle name="Normal 3 2 2 2 2 2" xfId="1509"/>
    <cellStyle name="Normal 3 2 2 2 3" xfId="2276"/>
    <cellStyle name="Normal 3 2 2 2 3 2" xfId="1508"/>
    <cellStyle name="Normal 3 2 2 2 4" xfId="2275"/>
    <cellStyle name="Normal 3 2 2 2 4 2" xfId="1507"/>
    <cellStyle name="Normal 3 2 2 2 5" xfId="2274"/>
    <cellStyle name="Normal 3 2 2 2 5 2" xfId="1506"/>
    <cellStyle name="Normal 3 2 2 2 6" xfId="2273"/>
    <cellStyle name="Normal 3 2 2 2 6 2" xfId="1505"/>
    <cellStyle name="Normal 3 2 2 2 7" xfId="2272"/>
    <cellStyle name="Normal 3 2 2 2 7 2" xfId="1504"/>
    <cellStyle name="Normal 3 2 2 2 8" xfId="3131"/>
    <cellStyle name="Normal 3 2 2 3" xfId="2271"/>
    <cellStyle name="Normal 3 2 2 3 2" xfId="1503"/>
    <cellStyle name="Normal 3 2 2 4" xfId="2270"/>
    <cellStyle name="Normal 3 2 2 4 2" xfId="3132"/>
    <cellStyle name="Normal 3 2 2 5" xfId="2269"/>
    <cellStyle name="Normal 3 2 2 5 2" xfId="3133"/>
    <cellStyle name="Normal 3 2 2 6" xfId="2268"/>
    <cellStyle name="Normal 3 2 2 6 2" xfId="3134"/>
    <cellStyle name="Normal 3 2 2 7" xfId="2267"/>
    <cellStyle name="Normal 3 2 2 7 2" xfId="3135"/>
    <cellStyle name="Normal 3 2 2 8" xfId="2266"/>
    <cellStyle name="Normal 3 2 2 8 2" xfId="3136"/>
    <cellStyle name="Normal 3 2 2 9" xfId="1510"/>
    <cellStyle name="Normal 3 2 3" xfId="2265"/>
    <cellStyle name="Normal 3 2 3 2" xfId="1502"/>
    <cellStyle name="Normal 3 2 4" xfId="2264"/>
    <cellStyle name="Normal 3 2 4 2" xfId="1501"/>
    <cellStyle name="Normal 3 2 5" xfId="2263"/>
    <cellStyle name="Normal 3 2 5 2" xfId="1500"/>
    <cellStyle name="Normal 3 2 6" xfId="2262"/>
    <cellStyle name="Normal 3 2 6 2" xfId="1499"/>
    <cellStyle name="Normal 3 2 7" xfId="2261"/>
    <cellStyle name="Normal 3 2 7 2" xfId="1498"/>
    <cellStyle name="Normal 3 2 8" xfId="2260"/>
    <cellStyle name="Normal 3 2 8 2" xfId="1497"/>
    <cellStyle name="Normal 3 2 9" xfId="2259"/>
    <cellStyle name="Normal 3 2 9 2" xfId="1496"/>
    <cellStyle name="Normal 3 20" xfId="2258"/>
    <cellStyle name="Normal 3 20 2" xfId="1495"/>
    <cellStyle name="Normal 3 21" xfId="2257"/>
    <cellStyle name="Normal 3 21 2" xfId="1494"/>
    <cellStyle name="Normal 3 22" xfId="2256"/>
    <cellStyle name="Normal 3 22 2" xfId="1493"/>
    <cellStyle name="Normal 3 23" xfId="2255"/>
    <cellStyle name="Normal 3 23 2" xfId="1492"/>
    <cellStyle name="Normal 3 24" xfId="2254"/>
    <cellStyle name="Normal 3 24 2" xfId="1491"/>
    <cellStyle name="Normal 3 25" xfId="2253"/>
    <cellStyle name="Normal 3 25 2" xfId="1490"/>
    <cellStyle name="Normal 3 26" xfId="2252"/>
    <cellStyle name="Normal 3 26 2" xfId="1489"/>
    <cellStyle name="Normal 3 27" xfId="2251"/>
    <cellStyle name="Normal 3 27 2" xfId="1488"/>
    <cellStyle name="Normal 3 28" xfId="2250"/>
    <cellStyle name="Normal 3 28 2" xfId="1487"/>
    <cellStyle name="Normal 3 29" xfId="2249"/>
    <cellStyle name="Normal 3 29 2" xfId="1486"/>
    <cellStyle name="Normal 3 3" xfId="1052"/>
    <cellStyle name="Normal 3 3 10" xfId="2247"/>
    <cellStyle name="Normal 3 3 10 2" xfId="1485"/>
    <cellStyle name="Normal 3 3 11" xfId="2246"/>
    <cellStyle name="Normal 3 3 11 2" xfId="2245"/>
    <cellStyle name="Normal 3 3 11 2 2" xfId="3138"/>
    <cellStyle name="Normal 3 3 11 3" xfId="2244"/>
    <cellStyle name="Normal 3 3 11 3 2" xfId="3139"/>
    <cellStyle name="Normal 3 3 11 4" xfId="2243"/>
    <cellStyle name="Normal 3 3 11 4 2" xfId="3140"/>
    <cellStyle name="Normal 3 3 11 5" xfId="2242"/>
    <cellStyle name="Normal 3 3 11 5 2" xfId="3141"/>
    <cellStyle name="Normal 3 3 11 6" xfId="2241"/>
    <cellStyle name="Normal 3 3 11 6 2" xfId="3142"/>
    <cellStyle name="Normal 3 3 11 7" xfId="2240"/>
    <cellStyle name="Normal 3 3 11 7 2" xfId="3143"/>
    <cellStyle name="Normal 3 3 11 8" xfId="1484"/>
    <cellStyle name="Normal 3 3 12" xfId="2239"/>
    <cellStyle name="Normal 3 3 12 2" xfId="1483"/>
    <cellStyle name="Normal 3 3 13" xfId="2238"/>
    <cellStyle name="Normal 3 3 13 2" xfId="1482"/>
    <cellStyle name="Normal 3 3 14" xfId="2237"/>
    <cellStyle name="Normal 3 3 14 2" xfId="1481"/>
    <cellStyle name="Normal 3 3 15" xfId="2236"/>
    <cellStyle name="Normal 3 3 15 2" xfId="1480"/>
    <cellStyle name="Normal 3 3 16" xfId="2235"/>
    <cellStyle name="Normal 3 3 16 2" xfId="1479"/>
    <cellStyle name="Normal 3 3 17" xfId="1865"/>
    <cellStyle name="Normal 3 3 17 2" xfId="3137"/>
    <cellStyle name="Normal 3 3 18" xfId="2248"/>
    <cellStyle name="Normal 3 3 2" xfId="1053"/>
    <cellStyle name="Normal 3 3 2 10" xfId="2234"/>
    <cellStyle name="Normal 3 3 2 2" xfId="2233"/>
    <cellStyle name="Normal 3 3 2 2 2" xfId="2232"/>
    <cellStyle name="Normal 3 3 2 2 2 2" xfId="1477"/>
    <cellStyle name="Normal 3 3 2 2 3" xfId="2231"/>
    <cellStyle name="Normal 3 3 2 2 3 2" xfId="1476"/>
    <cellStyle name="Normal 3 3 2 2 4" xfId="2230"/>
    <cellStyle name="Normal 3 3 2 2 4 2" xfId="1475"/>
    <cellStyle name="Normal 3 3 2 2 5" xfId="2229"/>
    <cellStyle name="Normal 3 3 2 2 5 2" xfId="1474"/>
    <cellStyle name="Normal 3 3 2 2 6" xfId="2228"/>
    <cellStyle name="Normal 3 3 2 2 6 2" xfId="1473"/>
    <cellStyle name="Normal 3 3 2 2 7" xfId="2227"/>
    <cellStyle name="Normal 3 3 2 2 7 2" xfId="1472"/>
    <cellStyle name="Normal 3 3 2 2 8" xfId="3144"/>
    <cellStyle name="Normal 3 3 2 3" xfId="2226"/>
    <cellStyle name="Normal 3 3 2 3 2" xfId="1471"/>
    <cellStyle name="Normal 3 3 2 4" xfId="2225"/>
    <cellStyle name="Normal 3 3 2 4 2" xfId="3145"/>
    <cellStyle name="Normal 3 3 2 5" xfId="2224"/>
    <cellStyle name="Normal 3 3 2 5 2" xfId="3146"/>
    <cellStyle name="Normal 3 3 2 6" xfId="2223"/>
    <cellStyle name="Normal 3 3 2 6 2" xfId="3147"/>
    <cellStyle name="Normal 3 3 2 7" xfId="2222"/>
    <cellStyle name="Normal 3 3 2 7 2" xfId="3148"/>
    <cellStyle name="Normal 3 3 2 8" xfId="2221"/>
    <cellStyle name="Normal 3 3 2 8 2" xfId="3149"/>
    <cellStyle name="Normal 3 3 2 9" xfId="1478"/>
    <cellStyle name="Normal 3 3 3" xfId="2220"/>
    <cellStyle name="Normal 3 3 3 2" xfId="1470"/>
    <cellStyle name="Normal 3 3 4" xfId="2219"/>
    <cellStyle name="Normal 3 3 4 2" xfId="1469"/>
    <cellStyle name="Normal 3 3 5" xfId="2218"/>
    <cellStyle name="Normal 3 3 5 2" xfId="1468"/>
    <cellStyle name="Normal 3 3 6" xfId="2217"/>
    <cellStyle name="Normal 3 3 6 2" xfId="1467"/>
    <cellStyle name="Normal 3 3 7" xfId="2216"/>
    <cellStyle name="Normal 3 3 7 2" xfId="1466"/>
    <cellStyle name="Normal 3 3 8" xfId="2215"/>
    <cellStyle name="Normal 3 3 8 2" xfId="1465"/>
    <cellStyle name="Normal 3 3 9" xfId="2214"/>
    <cellStyle name="Normal 3 3 9 2" xfId="1464"/>
    <cellStyle name="Normal 3 30" xfId="1916"/>
    <cellStyle name="Normal 3 31" xfId="1830"/>
    <cellStyle name="Normal 3 32" xfId="1942"/>
    <cellStyle name="Normal 3 4" xfId="2213"/>
    <cellStyle name="Normal 3 4 10" xfId="2212"/>
    <cellStyle name="Normal 3 4 10 2" xfId="1463"/>
    <cellStyle name="Normal 3 4 11" xfId="2211"/>
    <cellStyle name="Normal 3 4 11 2" xfId="2210"/>
    <cellStyle name="Normal 3 4 11 2 2" xfId="3151"/>
    <cellStyle name="Normal 3 4 11 3" xfId="2209"/>
    <cellStyle name="Normal 3 4 11 3 2" xfId="3152"/>
    <cellStyle name="Normal 3 4 11 4" xfId="2208"/>
    <cellStyle name="Normal 3 4 11 4 2" xfId="3153"/>
    <cellStyle name="Normal 3 4 11 5" xfId="2207"/>
    <cellStyle name="Normal 3 4 11 5 2" xfId="3154"/>
    <cellStyle name="Normal 3 4 11 6" xfId="2206"/>
    <cellStyle name="Normal 3 4 11 6 2" xfId="3155"/>
    <cellStyle name="Normal 3 4 11 7" xfId="2205"/>
    <cellStyle name="Normal 3 4 11 7 2" xfId="3156"/>
    <cellStyle name="Normal 3 4 11 8" xfId="1462"/>
    <cellStyle name="Normal 3 4 12" xfId="2204"/>
    <cellStyle name="Normal 3 4 12 2" xfId="1461"/>
    <cellStyle name="Normal 3 4 13" xfId="2203"/>
    <cellStyle name="Normal 3 4 13 2" xfId="1460"/>
    <cellStyle name="Normal 3 4 14" xfId="2202"/>
    <cellStyle name="Normal 3 4 14 2" xfId="1459"/>
    <cellStyle name="Normal 3 4 15" xfId="2201"/>
    <cellStyle name="Normal 3 4 15 2" xfId="1458"/>
    <cellStyle name="Normal 3 4 16" xfId="2200"/>
    <cellStyle name="Normal 3 4 16 2" xfId="1457"/>
    <cellStyle name="Normal 3 4 17" xfId="1864"/>
    <cellStyle name="Normal 3 4 17 2" xfId="3150"/>
    <cellStyle name="Normal 3 4 2" xfId="2199"/>
    <cellStyle name="Normal 3 4 2 2" xfId="2198"/>
    <cellStyle name="Normal 3 4 2 2 2" xfId="2197"/>
    <cellStyle name="Normal 3 4 2 2 2 2" xfId="1455"/>
    <cellStyle name="Normal 3 4 2 2 3" xfId="2196"/>
    <cellStyle name="Normal 3 4 2 2 3 2" xfId="1454"/>
    <cellStyle name="Normal 3 4 2 2 4" xfId="2195"/>
    <cellStyle name="Normal 3 4 2 2 4 2" xfId="2790"/>
    <cellStyle name="Normal 3 4 2 2 5" xfId="2194"/>
    <cellStyle name="Normal 3 4 2 2 5 2" xfId="2791"/>
    <cellStyle name="Normal 3 4 2 2 6" xfId="2193"/>
    <cellStyle name="Normal 3 4 2 2 6 2" xfId="2792"/>
    <cellStyle name="Normal 3 4 2 2 7" xfId="2192"/>
    <cellStyle name="Normal 3 4 2 2 7 2" xfId="2793"/>
    <cellStyle name="Normal 3 4 2 2 8" xfId="3157"/>
    <cellStyle name="Normal 3 4 2 3" xfId="2191"/>
    <cellStyle name="Normal 3 4 2 3 2" xfId="2794"/>
    <cellStyle name="Normal 3 4 2 4" xfId="2190"/>
    <cellStyle name="Normal 3 4 2 4 2" xfId="3158"/>
    <cellStyle name="Normal 3 4 2 5" xfId="2189"/>
    <cellStyle name="Normal 3 4 2 5 2" xfId="3159"/>
    <cellStyle name="Normal 3 4 2 6" xfId="2188"/>
    <cellStyle name="Normal 3 4 2 6 2" xfId="3160"/>
    <cellStyle name="Normal 3 4 2 7" xfId="2187"/>
    <cellStyle name="Normal 3 4 2 7 2" xfId="3161"/>
    <cellStyle name="Normal 3 4 2 8" xfId="2186"/>
    <cellStyle name="Normal 3 4 2 8 2" xfId="3162"/>
    <cellStyle name="Normal 3 4 2 9" xfId="1456"/>
    <cellStyle name="Normal 3 4 3" xfId="2185"/>
    <cellStyle name="Normal 3 4 3 2" xfId="2795"/>
    <cellStyle name="Normal 3 4 4" xfId="2184"/>
    <cellStyle name="Normal 3 4 4 2" xfId="2796"/>
    <cellStyle name="Normal 3 4 5" xfId="2183"/>
    <cellStyle name="Normal 3 4 5 2" xfId="2797"/>
    <cellStyle name="Normal 3 4 6" xfId="2182"/>
    <cellStyle name="Normal 3 4 6 2" xfId="2798"/>
    <cellStyle name="Normal 3 4 7" xfId="2181"/>
    <cellStyle name="Normal 3 4 7 2" xfId="2799"/>
    <cellStyle name="Normal 3 4 8" xfId="2180"/>
    <cellStyle name="Normal 3 4 8 2" xfId="2800"/>
    <cellStyle name="Normal 3 4 9" xfId="2179"/>
    <cellStyle name="Normal 3 4 9 2" xfId="2801"/>
    <cellStyle name="Normal 3 5" xfId="2178"/>
    <cellStyle name="Normal 3 5 10" xfId="2177"/>
    <cellStyle name="Normal 3 5 10 2" xfId="2802"/>
    <cellStyle name="Normal 3 5 11" xfId="2176"/>
    <cellStyle name="Normal 3 5 11 2" xfId="2175"/>
    <cellStyle name="Normal 3 5 11 2 2" xfId="3164"/>
    <cellStyle name="Normal 3 5 11 3" xfId="2174"/>
    <cellStyle name="Normal 3 5 11 3 2" xfId="3165"/>
    <cellStyle name="Normal 3 5 11 4" xfId="2173"/>
    <cellStyle name="Normal 3 5 11 4 2" xfId="3166"/>
    <cellStyle name="Normal 3 5 11 5" xfId="2172"/>
    <cellStyle name="Normal 3 5 11 5 2" xfId="3167"/>
    <cellStyle name="Normal 3 5 11 6" xfId="2171"/>
    <cellStyle name="Normal 3 5 11 6 2" xfId="3168"/>
    <cellStyle name="Normal 3 5 11 7" xfId="2170"/>
    <cellStyle name="Normal 3 5 11 7 2" xfId="3169"/>
    <cellStyle name="Normal 3 5 11 8" xfId="2803"/>
    <cellStyle name="Normal 3 5 12" xfId="2169"/>
    <cellStyle name="Normal 3 5 12 2" xfId="2804"/>
    <cellStyle name="Normal 3 5 13" xfId="2168"/>
    <cellStyle name="Normal 3 5 13 2" xfId="2805"/>
    <cellStyle name="Normal 3 5 14" xfId="2167"/>
    <cellStyle name="Normal 3 5 14 2" xfId="2806"/>
    <cellStyle name="Normal 3 5 15" xfId="2166"/>
    <cellStyle name="Normal 3 5 15 2" xfId="2807"/>
    <cellStyle name="Normal 3 5 16" xfId="2165"/>
    <cellStyle name="Normal 3 5 16 2" xfId="2808"/>
    <cellStyle name="Normal 3 5 17" xfId="1863"/>
    <cellStyle name="Normal 3 5 17 2" xfId="3163"/>
    <cellStyle name="Normal 3 5 2" xfId="2164"/>
    <cellStyle name="Normal 3 5 2 2" xfId="2163"/>
    <cellStyle name="Normal 3 5 2 2 2" xfId="2162"/>
    <cellStyle name="Normal 3 5 2 2 2 2" xfId="2810"/>
    <cellStyle name="Normal 3 5 2 2 3" xfId="2161"/>
    <cellStyle name="Normal 3 5 2 2 3 2" xfId="2811"/>
    <cellStyle name="Normal 3 5 2 2 4" xfId="2160"/>
    <cellStyle name="Normal 3 5 2 2 4 2" xfId="2812"/>
    <cellStyle name="Normal 3 5 2 2 5" xfId="2159"/>
    <cellStyle name="Normal 3 5 2 2 5 2" xfId="2813"/>
    <cellStyle name="Normal 3 5 2 2 6" xfId="2158"/>
    <cellStyle name="Normal 3 5 2 2 6 2" xfId="2814"/>
    <cellStyle name="Normal 3 5 2 2 7" xfId="2157"/>
    <cellStyle name="Normal 3 5 2 2 7 2" xfId="2815"/>
    <cellStyle name="Normal 3 5 2 2 8" xfId="3170"/>
    <cellStyle name="Normal 3 5 2 3" xfId="2156"/>
    <cellStyle name="Normal 3 5 2 3 2" xfId="2816"/>
    <cellStyle name="Normal 3 5 2 4" xfId="2155"/>
    <cellStyle name="Normal 3 5 2 4 2" xfId="3171"/>
    <cellStyle name="Normal 3 5 2 5" xfId="2154"/>
    <cellStyle name="Normal 3 5 2 5 2" xfId="3172"/>
    <cellStyle name="Normal 3 5 2 6" xfId="2153"/>
    <cellStyle name="Normal 3 5 2 6 2" xfId="3173"/>
    <cellStyle name="Normal 3 5 2 7" xfId="2152"/>
    <cellStyle name="Normal 3 5 2 7 2" xfId="3174"/>
    <cellStyle name="Normal 3 5 2 8" xfId="2151"/>
    <cellStyle name="Normal 3 5 2 8 2" xfId="3175"/>
    <cellStyle name="Normal 3 5 2 9" xfId="2809"/>
    <cellStyle name="Normal 3 5 3" xfId="2150"/>
    <cellStyle name="Normal 3 5 3 2" xfId="2817"/>
    <cellStyle name="Normal 3 5 4" xfId="2149"/>
    <cellStyle name="Normal 3 5 4 2" xfId="2818"/>
    <cellStyle name="Normal 3 5 5" xfId="2148"/>
    <cellStyle name="Normal 3 5 5 2" xfId="2819"/>
    <cellStyle name="Normal 3 5 6" xfId="2147"/>
    <cellStyle name="Normal 3 5 6 2" xfId="2820"/>
    <cellStyle name="Normal 3 5 7" xfId="2146"/>
    <cellStyle name="Normal 3 5 7 2" xfId="2821"/>
    <cellStyle name="Normal 3 5 8" xfId="2145"/>
    <cellStyle name="Normal 3 5 8 2" xfId="2822"/>
    <cellStyle name="Normal 3 5 9" xfId="2144"/>
    <cellStyle name="Normal 3 5 9 2" xfId="2823"/>
    <cellStyle name="Normal 3 6" xfId="2143"/>
    <cellStyle name="Normal 3 6 10" xfId="2142"/>
    <cellStyle name="Normal 3 6 10 2" xfId="2824"/>
    <cellStyle name="Normal 3 6 11" xfId="2141"/>
    <cellStyle name="Normal 3 6 11 2" xfId="2140"/>
    <cellStyle name="Normal 3 6 11 2 2" xfId="3177"/>
    <cellStyle name="Normal 3 6 11 3" xfId="2139"/>
    <cellStyle name="Normal 3 6 11 3 2" xfId="3178"/>
    <cellStyle name="Normal 3 6 11 4" xfId="2138"/>
    <cellStyle name="Normal 3 6 11 4 2" xfId="3179"/>
    <cellStyle name="Normal 3 6 11 5" xfId="2137"/>
    <cellStyle name="Normal 3 6 11 5 2" xfId="3180"/>
    <cellStyle name="Normal 3 6 11 6" xfId="2136"/>
    <cellStyle name="Normal 3 6 11 6 2" xfId="3181"/>
    <cellStyle name="Normal 3 6 11 7" xfId="2135"/>
    <cellStyle name="Normal 3 6 11 7 2" xfId="3182"/>
    <cellStyle name="Normal 3 6 11 8" xfId="2825"/>
    <cellStyle name="Normal 3 6 12" xfId="2134"/>
    <cellStyle name="Normal 3 6 12 2" xfId="2826"/>
    <cellStyle name="Normal 3 6 13" xfId="2133"/>
    <cellStyle name="Normal 3 6 13 2" xfId="2827"/>
    <cellStyle name="Normal 3 6 14" xfId="2132"/>
    <cellStyle name="Normal 3 6 14 2" xfId="2828"/>
    <cellStyle name="Normal 3 6 15" xfId="2131"/>
    <cellStyle name="Normal 3 6 15 2" xfId="2829"/>
    <cellStyle name="Normal 3 6 16" xfId="2130"/>
    <cellStyle name="Normal 3 6 16 2" xfId="2830"/>
    <cellStyle name="Normal 3 6 17" xfId="1862"/>
    <cellStyle name="Normal 3 6 17 2" xfId="3176"/>
    <cellStyle name="Normal 3 6 2" xfId="2129"/>
    <cellStyle name="Normal 3 6 2 2" xfId="2128"/>
    <cellStyle name="Normal 3 6 2 2 2" xfId="2127"/>
    <cellStyle name="Normal 3 6 2 2 2 2" xfId="2832"/>
    <cellStyle name="Normal 3 6 2 2 3" xfId="2126"/>
    <cellStyle name="Normal 3 6 2 2 3 2" xfId="2833"/>
    <cellStyle name="Normal 3 6 2 2 4" xfId="2125"/>
    <cellStyle name="Normal 3 6 2 2 4 2" xfId="2834"/>
    <cellStyle name="Normal 3 6 2 2 5" xfId="2124"/>
    <cellStyle name="Normal 3 6 2 2 5 2" xfId="2835"/>
    <cellStyle name="Normal 3 6 2 2 6" xfId="2123"/>
    <cellStyle name="Normal 3 6 2 2 6 2" xfId="2836"/>
    <cellStyle name="Normal 3 6 2 2 7" xfId="2122"/>
    <cellStyle name="Normal 3 6 2 2 7 2" xfId="2837"/>
    <cellStyle name="Normal 3 6 2 2 8" xfId="3183"/>
    <cellStyle name="Normal 3 6 2 3" xfId="2121"/>
    <cellStyle name="Normal 3 6 2 3 2" xfId="2838"/>
    <cellStyle name="Normal 3 6 2 4" xfId="2120"/>
    <cellStyle name="Normal 3 6 2 4 2" xfId="3184"/>
    <cellStyle name="Normal 3 6 2 5" xfId="2119"/>
    <cellStyle name="Normal 3 6 2 5 2" xfId="3185"/>
    <cellStyle name="Normal 3 6 2 6" xfId="2118"/>
    <cellStyle name="Normal 3 6 2 6 2" xfId="3186"/>
    <cellStyle name="Normal 3 6 2 7" xfId="2117"/>
    <cellStyle name="Normal 3 6 2 7 2" xfId="3187"/>
    <cellStyle name="Normal 3 6 2 8" xfId="2116"/>
    <cellStyle name="Normal 3 6 2 8 2" xfId="3188"/>
    <cellStyle name="Normal 3 6 2 9" xfId="2831"/>
    <cellStyle name="Normal 3 6 3" xfId="2115"/>
    <cellStyle name="Normal 3 6 3 2" xfId="2839"/>
    <cellStyle name="Normal 3 6 4" xfId="2114"/>
    <cellStyle name="Normal 3 6 4 2" xfId="2840"/>
    <cellStyle name="Normal 3 6 5" xfId="2113"/>
    <cellStyle name="Normal 3 6 5 2" xfId="2841"/>
    <cellStyle name="Normal 3 6 6" xfId="2112"/>
    <cellStyle name="Normal 3 6 6 2" xfId="2842"/>
    <cellStyle name="Normal 3 6 7" xfId="2111"/>
    <cellStyle name="Normal 3 6 7 2" xfId="2843"/>
    <cellStyle name="Normal 3 6 8" xfId="2110"/>
    <cellStyle name="Normal 3 6 8 2" xfId="2844"/>
    <cellStyle name="Normal 3 6 9" xfId="2109"/>
    <cellStyle name="Normal 3 6 9 2" xfId="2845"/>
    <cellStyle name="Normal 3 7" xfId="2108"/>
    <cellStyle name="Normal 3 7 2" xfId="2107"/>
    <cellStyle name="Normal 3 7 2 2" xfId="2846"/>
    <cellStyle name="Normal 3 7 3" xfId="2106"/>
    <cellStyle name="Normal 3 7 3 2" xfId="2847"/>
    <cellStyle name="Normal 3 7 4" xfId="2105"/>
    <cellStyle name="Normal 3 7 4 2" xfId="2848"/>
    <cellStyle name="Normal 3 7 5" xfId="2104"/>
    <cellStyle name="Normal 3 7 5 2" xfId="2849"/>
    <cellStyle name="Normal 3 7 6" xfId="1861"/>
    <cellStyle name="Normal 3 7 6 2" xfId="3189"/>
    <cellStyle name="Normal 3 8" xfId="2103"/>
    <cellStyle name="Normal 3 8 2" xfId="2102"/>
    <cellStyle name="Normal 3 8 2 2" xfId="2850"/>
    <cellStyle name="Normal 3 8 3" xfId="2101"/>
    <cellStyle name="Normal 3 8 3 2" xfId="2851"/>
    <cellStyle name="Normal 3 8 4" xfId="2100"/>
    <cellStyle name="Normal 3 8 4 2" xfId="2852"/>
    <cellStyle name="Normal 3 8 5" xfId="2099"/>
    <cellStyle name="Normal 3 8 5 2" xfId="2853"/>
    <cellStyle name="Normal 3 8 6" xfId="1860"/>
    <cellStyle name="Normal 3 8 6 2" xfId="3190"/>
    <cellStyle name="Normal 3 9" xfId="2098"/>
    <cellStyle name="Normal 3 9 2" xfId="3191"/>
    <cellStyle name="Normal 31" xfId="1054"/>
    <cellStyle name="Normal 31 2" xfId="1055"/>
    <cellStyle name="Normal 4" xfId="1056"/>
    <cellStyle name="Normal 4 10" xfId="2097"/>
    <cellStyle name="Normal 4 10 2" xfId="2854"/>
    <cellStyle name="Normal 4 11" xfId="2096"/>
    <cellStyle name="Normal 4 11 2" xfId="2855"/>
    <cellStyle name="Normal 4 12" xfId="2095"/>
    <cellStyle name="Normal 4 12 2" xfId="2856"/>
    <cellStyle name="Normal 4 13" xfId="2094"/>
    <cellStyle name="Normal 4 13 2" xfId="2857"/>
    <cellStyle name="Normal 4 14" xfId="2093"/>
    <cellStyle name="Normal 4 14 2" xfId="2858"/>
    <cellStyle name="Normal 4 15" xfId="2092"/>
    <cellStyle name="Normal 4 15 2" xfId="2859"/>
    <cellStyle name="Normal 4 16" xfId="2091"/>
    <cellStyle name="Normal 4 16 2" xfId="2860"/>
    <cellStyle name="Normal 4 17" xfId="2090"/>
    <cellStyle name="Normal 4 17 2" xfId="2861"/>
    <cellStyle name="Normal 4 18" xfId="2089"/>
    <cellStyle name="Normal 4 18 2" xfId="2862"/>
    <cellStyle name="Normal 4 19" xfId="2088"/>
    <cellStyle name="Normal 4 19 2" xfId="2863"/>
    <cellStyle name="Normal 4 2" xfId="1057"/>
    <cellStyle name="Normal 4 2 2" xfId="2086"/>
    <cellStyle name="Normal 4 2 2 2" xfId="2864"/>
    <cellStyle name="Normal 4 2 3" xfId="2085"/>
    <cellStyle name="Normal 4 2 3 2" xfId="2865"/>
    <cellStyle name="Normal 4 2 4" xfId="1859"/>
    <cellStyle name="Normal 4 2 5" xfId="2087"/>
    <cellStyle name="Normal 4 20" xfId="2084"/>
    <cellStyle name="Normal 4 20 2" xfId="2866"/>
    <cellStyle name="Normal 4 21" xfId="1915"/>
    <cellStyle name="Normal 4 22" xfId="1829"/>
    <cellStyle name="Normal 4 23" xfId="1941"/>
    <cellStyle name="Normal 4 3" xfId="2083"/>
    <cellStyle name="Normal 4 3 2" xfId="2082"/>
    <cellStyle name="Normal 4 3 2 2" xfId="2867"/>
    <cellStyle name="Normal 4 3 3" xfId="2081"/>
    <cellStyle name="Normal 4 3 3 2" xfId="2868"/>
    <cellStyle name="Normal 4 3 4" xfId="1858"/>
    <cellStyle name="Normal 4 4" xfId="2080"/>
    <cellStyle name="Normal 4 4 2" xfId="2079"/>
    <cellStyle name="Normal 4 4 2 2" xfId="2869"/>
    <cellStyle name="Normal 4 4 3" xfId="2078"/>
    <cellStyle name="Normal 4 4 3 2" xfId="2870"/>
    <cellStyle name="Normal 4 4 4" xfId="1857"/>
    <cellStyle name="Normal 4 5" xfId="2077"/>
    <cellStyle name="Normal 4 5 2" xfId="2076"/>
    <cellStyle name="Normal 4 5 2 2" xfId="2871"/>
    <cellStyle name="Normal 4 5 3" xfId="2075"/>
    <cellStyle name="Normal 4 5 3 2" xfId="2872"/>
    <cellStyle name="Normal 4 5 4" xfId="1856"/>
    <cellStyle name="Normal 4 6" xfId="2074"/>
    <cellStyle name="Normal 4 6 2" xfId="2073"/>
    <cellStyle name="Normal 4 6 2 2" xfId="2873"/>
    <cellStyle name="Normal 4 6 3" xfId="2072"/>
    <cellStyle name="Normal 4 6 3 2" xfId="2874"/>
    <cellStyle name="Normal 4 6 4" xfId="1855"/>
    <cellStyle name="Normal 4 7" xfId="2071"/>
    <cellStyle name="Normal 4 7 2" xfId="1854"/>
    <cellStyle name="Normal 4 8" xfId="2070"/>
    <cellStyle name="Normal 4 8 2" xfId="1853"/>
    <cellStyle name="Normal 4 9" xfId="2069"/>
    <cellStyle name="Normal 4 9 2" xfId="2875"/>
    <cellStyle name="Normal 5" xfId="1058"/>
    <cellStyle name="Normal 5 10" xfId="2068"/>
    <cellStyle name="Normal 5 10 2" xfId="2876"/>
    <cellStyle name="Normal 5 11" xfId="2067"/>
    <cellStyle name="Normal 5 11 2" xfId="2877"/>
    <cellStyle name="Normal 5 12" xfId="2066"/>
    <cellStyle name="Normal 5 12 2" xfId="2878"/>
    <cellStyle name="Normal 5 13" xfId="2065"/>
    <cellStyle name="Normal 5 13 2" xfId="2879"/>
    <cellStyle name="Normal 5 14" xfId="2064"/>
    <cellStyle name="Normal 5 14 2" xfId="2880"/>
    <cellStyle name="Normal 5 15" xfId="2063"/>
    <cellStyle name="Normal 5 15 2" xfId="2881"/>
    <cellStyle name="Normal 5 16" xfId="2062"/>
    <cellStyle name="Normal 5 16 2" xfId="2882"/>
    <cellStyle name="Normal 5 17" xfId="2061"/>
    <cellStyle name="Normal 5 17 2" xfId="2883"/>
    <cellStyle name="Normal 5 18" xfId="2060"/>
    <cellStyle name="Normal 5 18 2" xfId="2884"/>
    <cellStyle name="Normal 5 19" xfId="1914"/>
    <cellStyle name="Normal 5 2" xfId="1059"/>
    <cellStyle name="Normal 5 2 2" xfId="2058"/>
    <cellStyle name="Normal 5 2 2 2" xfId="2885"/>
    <cellStyle name="Normal 5 2 3" xfId="2057"/>
    <cellStyle name="Normal 5 2 3 2" xfId="2886"/>
    <cellStyle name="Normal 5 2 4" xfId="1851"/>
    <cellStyle name="Normal 5 2 5" xfId="2059"/>
    <cellStyle name="Normal 5 20" xfId="1852"/>
    <cellStyle name="Normal 5 21" xfId="1940"/>
    <cellStyle name="Normal 5 3" xfId="2056"/>
    <cellStyle name="Normal 5 3 2" xfId="2055"/>
    <cellStyle name="Normal 5 3 2 2" xfId="2887"/>
    <cellStyle name="Normal 5 3 3" xfId="2054"/>
    <cellStyle name="Normal 5 3 3 2" xfId="2888"/>
    <cellStyle name="Normal 5 3 4" xfId="1850"/>
    <cellStyle name="Normal 5 4" xfId="2053"/>
    <cellStyle name="Normal 5 4 2" xfId="2052"/>
    <cellStyle name="Normal 5 4 2 2" xfId="2889"/>
    <cellStyle name="Normal 5 4 3" xfId="2051"/>
    <cellStyle name="Normal 5 4 3 2" xfId="2890"/>
    <cellStyle name="Normal 5 4 4" xfId="1849"/>
    <cellStyle name="Normal 5 5" xfId="2050"/>
    <cellStyle name="Normal 5 5 2" xfId="1848"/>
    <cellStyle name="Normal 5 6" xfId="2049"/>
    <cellStyle name="Normal 5 6 2" xfId="1847"/>
    <cellStyle name="Normal 5 7" xfId="2048"/>
    <cellStyle name="Normal 5 7 2" xfId="1827"/>
    <cellStyle name="Normal 5 8" xfId="2047"/>
    <cellStyle name="Normal 5 8 2" xfId="2891"/>
    <cellStyle name="Normal 5 9" xfId="2046"/>
    <cellStyle name="Normal 5 9 2" xfId="2892"/>
    <cellStyle name="Normal 6" xfId="1060"/>
    <cellStyle name="Normal 6 10" xfId="2045"/>
    <cellStyle name="Normal 6 10 2" xfId="2893"/>
    <cellStyle name="Normal 6 11" xfId="2044"/>
    <cellStyle name="Normal 6 11 2" xfId="2894"/>
    <cellStyle name="Normal 6 12" xfId="2043"/>
    <cellStyle name="Normal 6 12 2" xfId="2895"/>
    <cellStyle name="Normal 6 13" xfId="2042"/>
    <cellStyle name="Normal 6 13 2" xfId="2896"/>
    <cellStyle name="Normal 6 14" xfId="2041"/>
    <cellStyle name="Normal 6 14 2" xfId="2897"/>
    <cellStyle name="Normal 6 15" xfId="2040"/>
    <cellStyle name="Normal 6 15 2" xfId="2898"/>
    <cellStyle name="Normal 6 16" xfId="2039"/>
    <cellStyle name="Normal 6 16 2" xfId="2899"/>
    <cellStyle name="Normal 6 17" xfId="2038"/>
    <cellStyle name="Normal 6 17 2" xfId="2900"/>
    <cellStyle name="Normal 6 18" xfId="2037"/>
    <cellStyle name="Normal 6 18 2" xfId="2901"/>
    <cellStyle name="Normal 6 19" xfId="1913"/>
    <cellStyle name="Normal 6 2" xfId="1061"/>
    <cellStyle name="Normal 6 2 2" xfId="2035"/>
    <cellStyle name="Normal 6 2 2 2" xfId="2902"/>
    <cellStyle name="Normal 6 2 3" xfId="2034"/>
    <cellStyle name="Normal 6 2 3 2" xfId="2903"/>
    <cellStyle name="Normal 6 2 4" xfId="1845"/>
    <cellStyle name="Normal 6 2 5" xfId="2036"/>
    <cellStyle name="Normal 6 20" xfId="1846"/>
    <cellStyle name="Normal 6 21" xfId="1939"/>
    <cellStyle name="Normal 6 3" xfId="2033"/>
    <cellStyle name="Normal 6 3 2" xfId="2032"/>
    <cellStyle name="Normal 6 3 2 2" xfId="2904"/>
    <cellStyle name="Normal 6 3 3" xfId="2031"/>
    <cellStyle name="Normal 6 3 3 2" xfId="2905"/>
    <cellStyle name="Normal 6 3 4" xfId="1844"/>
    <cellStyle name="Normal 6 4" xfId="2030"/>
    <cellStyle name="Normal 6 4 2" xfId="2029"/>
    <cellStyle name="Normal 6 4 2 2" xfId="2906"/>
    <cellStyle name="Normal 6 4 3" xfId="2028"/>
    <cellStyle name="Normal 6 4 3 2" xfId="2907"/>
    <cellStyle name="Normal 6 4 4" xfId="1843"/>
    <cellStyle name="Normal 6 5" xfId="2027"/>
    <cellStyle name="Normal 6 5 2" xfId="1842"/>
    <cellStyle name="Normal 6 6" xfId="2026"/>
    <cellStyle name="Normal 6 6 2" xfId="1841"/>
    <cellStyle name="Normal 6 7" xfId="2025"/>
    <cellStyle name="Normal 6 7 2" xfId="1826"/>
    <cellStyle name="Normal 6 8" xfId="2024"/>
    <cellStyle name="Normal 6 8 2" xfId="2908"/>
    <cellStyle name="Normal 6 9" xfId="2023"/>
    <cellStyle name="Normal 6 9 2" xfId="2909"/>
    <cellStyle name="Normal 7" xfId="1062"/>
    <cellStyle name="Normal 7 10" xfId="2022"/>
    <cellStyle name="Normal 7 10 2" xfId="3192"/>
    <cellStyle name="Normal 7 11" xfId="2021"/>
    <cellStyle name="Normal 7 11 2" xfId="3193"/>
    <cellStyle name="Normal 7 12" xfId="2020"/>
    <cellStyle name="Normal 7 12 2" xfId="3194"/>
    <cellStyle name="Normal 7 13" xfId="2019"/>
    <cellStyle name="Normal 7 13 2" xfId="3195"/>
    <cellStyle name="Normal 7 14" xfId="2018"/>
    <cellStyle name="Normal 7 14 2" xfId="3196"/>
    <cellStyle name="Normal 7 15" xfId="1936"/>
    <cellStyle name="Normal 7 15 2" xfId="1930"/>
    <cellStyle name="Normal 7 15 2 2" xfId="2967"/>
    <cellStyle name="Normal 7 15 3" xfId="2961"/>
    <cellStyle name="Normal 7 16" xfId="1932"/>
    <cellStyle name="Normal 7 16 2" xfId="2965"/>
    <cellStyle name="Normal 7 17" xfId="1912"/>
    <cellStyle name="Normal 7 18" xfId="2956"/>
    <cellStyle name="Normal 7 18 2" xfId="2970"/>
    <cellStyle name="Normal 7 19" xfId="2958"/>
    <cellStyle name="Normal 7 19 2" xfId="3206"/>
    <cellStyle name="Normal 7 2" xfId="1063"/>
    <cellStyle name="Normal 7 2 2" xfId="3197"/>
    <cellStyle name="Normal 7 2 3" xfId="2017"/>
    <cellStyle name="Normal 7 20" xfId="2959"/>
    <cellStyle name="Normal 7 21" xfId="1948"/>
    <cellStyle name="Normal 7 3" xfId="2016"/>
    <cellStyle name="Normal 7 3 2" xfId="3198"/>
    <cellStyle name="Normal 7 4" xfId="2015"/>
    <cellStyle name="Normal 7 4 2" xfId="3199"/>
    <cellStyle name="Normal 7 5" xfId="2014"/>
    <cellStyle name="Normal 7 5 2" xfId="3200"/>
    <cellStyle name="Normal 7 6" xfId="2013"/>
    <cellStyle name="Normal 7 6 2" xfId="3201"/>
    <cellStyle name="Normal 7 7" xfId="2012"/>
    <cellStyle name="Normal 7 7 2" xfId="3202"/>
    <cellStyle name="Normal 7 8" xfId="2011"/>
    <cellStyle name="Normal 7 8 2" xfId="3203"/>
    <cellStyle name="Normal 7 9" xfId="2010"/>
    <cellStyle name="Normal 7 9 2" xfId="3204"/>
    <cellStyle name="Normal 8" xfId="1064"/>
    <cellStyle name="Normal 8 10" xfId="1950"/>
    <cellStyle name="Normal 8 10 2" xfId="2911"/>
    <cellStyle name="Normal 8 11" xfId="1911"/>
    <cellStyle name="Normal 8 12" xfId="2910"/>
    <cellStyle name="Normal 8 13" xfId="2009"/>
    <cellStyle name="Normal 8 2" xfId="1065"/>
    <cellStyle name="Normal 8 2 2" xfId="1066"/>
    <cellStyle name="Normal 8 2 2 2" xfId="2912"/>
    <cellStyle name="Normal 8 2 3" xfId="2008"/>
    <cellStyle name="Normal 8 3" xfId="1067"/>
    <cellStyle name="Normal 8 3 2" xfId="2913"/>
    <cellStyle name="Normal 8 3 3" xfId="2007"/>
    <cellStyle name="Normal 8 4" xfId="2006"/>
    <cellStyle name="Normal 8 4 2" xfId="2914"/>
    <cellStyle name="Normal 8 5" xfId="2005"/>
    <cellStyle name="Normal 8 5 2" xfId="2915"/>
    <cellStyle name="Normal 8 6" xfId="2004"/>
    <cellStyle name="Normal 8 6 2" xfId="2916"/>
    <cellStyle name="Normal 8 7" xfId="2003"/>
    <cellStyle name="Normal 8 7 2" xfId="2917"/>
    <cellStyle name="Normal 8 8" xfId="2002"/>
    <cellStyle name="Normal 8 8 2" xfId="2918"/>
    <cellStyle name="Normal 8 9" xfId="2001"/>
    <cellStyle name="Normal 8 9 2" xfId="2919"/>
    <cellStyle name="Normal 9" xfId="1068"/>
    <cellStyle name="Normal 9 10" xfId="1999"/>
    <cellStyle name="Normal 9 10 2" xfId="2920"/>
    <cellStyle name="Normal 9 11" xfId="1998"/>
    <cellStyle name="Normal 9 11 2" xfId="2921"/>
    <cellStyle name="Normal 9 12" xfId="1997"/>
    <cellStyle name="Normal 9 12 2" xfId="2922"/>
    <cellStyle name="Normal 9 13" xfId="1996"/>
    <cellStyle name="Normal 9 13 2" xfId="2923"/>
    <cellStyle name="Normal 9 14" xfId="1995"/>
    <cellStyle name="Normal 9 14 2" xfId="2924"/>
    <cellStyle name="Normal 9 15" xfId="1994"/>
    <cellStyle name="Normal 9 15 2" xfId="2925"/>
    <cellStyle name="Normal 9 16" xfId="1993"/>
    <cellStyle name="Normal 9 16 2" xfId="2926"/>
    <cellStyle name="Normal 9 17" xfId="1992"/>
    <cellStyle name="Normal 9 17 2" xfId="2927"/>
    <cellStyle name="Normal 9 18" xfId="1991"/>
    <cellStyle name="Normal 9 18 2" xfId="2928"/>
    <cellStyle name="Normal 9 19" xfId="1990"/>
    <cellStyle name="Normal 9 19 2" xfId="2929"/>
    <cellStyle name="Normal 9 2" xfId="1069"/>
    <cellStyle name="Normal 9 2 2" xfId="1070"/>
    <cellStyle name="Normal 9 2 2 2" xfId="2930"/>
    <cellStyle name="Normal 9 2 3" xfId="1989"/>
    <cellStyle name="Normal 9 20" xfId="1988"/>
    <cellStyle name="Normal 9 20 2" xfId="2931"/>
    <cellStyle name="Normal 9 21" xfId="1987"/>
    <cellStyle name="Normal 9 21 2" xfId="2932"/>
    <cellStyle name="Normal 9 22" xfId="1986"/>
    <cellStyle name="Normal 9 22 2" xfId="2933"/>
    <cellStyle name="Normal 9 23" xfId="1985"/>
    <cellStyle name="Normal 9 23 2" xfId="2934"/>
    <cellStyle name="Normal 9 24" xfId="1984"/>
    <cellStyle name="Normal 9 24 2" xfId="2935"/>
    <cellStyle name="Normal 9 25" xfId="1983"/>
    <cellStyle name="Normal 9 25 2" xfId="2936"/>
    <cellStyle name="Normal 9 26" xfId="1982"/>
    <cellStyle name="Normal 9 26 2" xfId="2937"/>
    <cellStyle name="Normal 9 27" xfId="1981"/>
    <cellStyle name="Normal 9 27 2" xfId="2938"/>
    <cellStyle name="Normal 9 28" xfId="1980"/>
    <cellStyle name="Normal 9 28 2" xfId="2939"/>
    <cellStyle name="Normal 9 29" xfId="1979"/>
    <cellStyle name="Normal 9 29 2" xfId="2940"/>
    <cellStyle name="Normal 9 3" xfId="1071"/>
    <cellStyle name="Normal 9 3 2" xfId="1977"/>
    <cellStyle name="Normal 9 3 2 2" xfId="2941"/>
    <cellStyle name="Normal 9 3 3" xfId="1976"/>
    <cellStyle name="Normal 9 3 3 2" xfId="2942"/>
    <cellStyle name="Normal 9 3 4" xfId="1839"/>
    <cellStyle name="Normal 9 3 5" xfId="1978"/>
    <cellStyle name="Normal 9 30" xfId="1975"/>
    <cellStyle name="Normal 9 30 2" xfId="2943"/>
    <cellStyle name="Normal 9 31" xfId="1974"/>
    <cellStyle name="Normal 9 31 2" xfId="2944"/>
    <cellStyle name="Normal 9 32" xfId="1949"/>
    <cellStyle name="Normal 9 32 2" xfId="2945"/>
    <cellStyle name="Normal 9 33" xfId="1910"/>
    <cellStyle name="Normal 9 34" xfId="1840"/>
    <cellStyle name="Normal 9 35" xfId="2000"/>
    <cellStyle name="Normal 9 4" xfId="1973"/>
    <cellStyle name="Normal 9 4 2" xfId="1972"/>
    <cellStyle name="Normal 9 4 2 2" xfId="2946"/>
    <cellStyle name="Normal 9 4 3" xfId="1971"/>
    <cellStyle name="Normal 9 4 3 2" xfId="2947"/>
    <cellStyle name="Normal 9 4 4" xfId="1838"/>
    <cellStyle name="Normal 9 5" xfId="1970"/>
    <cellStyle name="Normal 9 5 2" xfId="1969"/>
    <cellStyle name="Normal 9 5 2 2" xfId="2948"/>
    <cellStyle name="Normal 9 5 3" xfId="1968"/>
    <cellStyle name="Normal 9 5 3 2" xfId="2949"/>
    <cellStyle name="Normal 9 5 4" xfId="1837"/>
    <cellStyle name="Normal 9 6" xfId="1967"/>
    <cellStyle name="Normal 9 6 2" xfId="2950"/>
    <cellStyle name="Normal 9 7" xfId="1966"/>
    <cellStyle name="Normal 9 7 2" xfId="2951"/>
    <cellStyle name="Normal 9 8" xfId="1965"/>
    <cellStyle name="Normal 9 8 2" xfId="2952"/>
    <cellStyle name="Normal 9 9" xfId="1964"/>
    <cellStyle name="Normal 9 9 2" xfId="2953"/>
    <cellStyle name="Normal_OIR-DO-1681_02152007" xfId="3210"/>
    <cellStyle name="Note 10" xfId="1073"/>
    <cellStyle name="Note 10 2" xfId="1074"/>
    <cellStyle name="Note 10 2 2" xfId="1075"/>
    <cellStyle name="Note 10 3" xfId="1076"/>
    <cellStyle name="Note 11" xfId="1077"/>
    <cellStyle name="Note 11 2" xfId="1078"/>
    <cellStyle name="Note 11 2 2" xfId="1079"/>
    <cellStyle name="Note 11 3" xfId="1080"/>
    <cellStyle name="Note 12" xfId="1081"/>
    <cellStyle name="Note 12 2" xfId="1082"/>
    <cellStyle name="Note 12 2 2" xfId="1083"/>
    <cellStyle name="Note 12 3" xfId="1084"/>
    <cellStyle name="Note 13" xfId="1085"/>
    <cellStyle name="Note 13 2" xfId="1086"/>
    <cellStyle name="Note 13 2 2" xfId="1087"/>
    <cellStyle name="Note 13 2 2 2" xfId="1088"/>
    <cellStyle name="Note 13 3" xfId="1089"/>
    <cellStyle name="Note 13 3 2" xfId="1090"/>
    <cellStyle name="Note 13 3 2 2" xfId="1091"/>
    <cellStyle name="Note 13 3 2 2 2" xfId="1092"/>
    <cellStyle name="Note 13 3 2 2 2 2" xfId="1093"/>
    <cellStyle name="Note 13 3 2 3" xfId="1094"/>
    <cellStyle name="Note 13 3 2 3 2" xfId="1095"/>
    <cellStyle name="Note 13 4" xfId="1096"/>
    <cellStyle name="Note 13 4 2" xfId="1097"/>
    <cellStyle name="Note 14" xfId="1098"/>
    <cellStyle name="Note 14 2" xfId="1099"/>
    <cellStyle name="Note 15" xfId="1100"/>
    <cellStyle name="Note 15 2" xfId="1101"/>
    <cellStyle name="Note 16" xfId="1102"/>
    <cellStyle name="Note 16 2" xfId="1103"/>
    <cellStyle name="Note 17" xfId="1104"/>
    <cellStyle name="Note 17 2" xfId="1105"/>
    <cellStyle name="Note 18" xfId="1106"/>
    <cellStyle name="Note 18 2" xfId="1107"/>
    <cellStyle name="Note 19" xfId="1108"/>
    <cellStyle name="Note 19 2" xfId="1109"/>
    <cellStyle name="Note 2" xfId="1110"/>
    <cellStyle name="Note 2 10" xfId="1111"/>
    <cellStyle name="Note 2 10 2" xfId="1112"/>
    <cellStyle name="Note 2 11" xfId="1113"/>
    <cellStyle name="Note 2 11 2" xfId="1114"/>
    <cellStyle name="Note 2 12" xfId="1115"/>
    <cellStyle name="Note 2 12 2" xfId="1116"/>
    <cellStyle name="Note 2 13" xfId="1117"/>
    <cellStyle name="Note 2 13 2" xfId="1118"/>
    <cellStyle name="Note 2 14" xfId="1119"/>
    <cellStyle name="Note 2 14 2" xfId="1120"/>
    <cellStyle name="Note 2 15" xfId="1121"/>
    <cellStyle name="Note 2 15 2" xfId="1122"/>
    <cellStyle name="Note 2 16" xfId="1123"/>
    <cellStyle name="Note 2 16 2" xfId="1124"/>
    <cellStyle name="Note 2 17" xfId="1125"/>
    <cellStyle name="Note 2 17 2" xfId="1126"/>
    <cellStyle name="Note 2 18" xfId="1127"/>
    <cellStyle name="Note 2 18 2" xfId="1128"/>
    <cellStyle name="Note 2 19" xfId="1129"/>
    <cellStyle name="Note 2 2" xfId="1130"/>
    <cellStyle name="Note 2 2 2" xfId="1131"/>
    <cellStyle name="Note 2 2 2 2" xfId="1132"/>
    <cellStyle name="Note 2 2 2 2 2" xfId="1133"/>
    <cellStyle name="Note 2 2 3" xfId="1134"/>
    <cellStyle name="Note 2 2 3 2" xfId="1135"/>
    <cellStyle name="Note 2 2 3 2 2" xfId="1136"/>
    <cellStyle name="Note 2 2 3 2 2 2" xfId="1137"/>
    <cellStyle name="Note 2 2 3 2 2 2 2" xfId="1138"/>
    <cellStyle name="Note 2 2 3 2 3" xfId="1139"/>
    <cellStyle name="Note 2 2 3 2 3 2" xfId="1140"/>
    <cellStyle name="Note 2 2 4" xfId="1141"/>
    <cellStyle name="Note 2 2 4 2" xfId="1142"/>
    <cellStyle name="Note 2 20" xfId="1143"/>
    <cellStyle name="Note 2 20 2" xfId="1144"/>
    <cellStyle name="Note 2 3" xfId="1145"/>
    <cellStyle name="Note 2 3 2" xfId="1146"/>
    <cellStyle name="Note 2 3 2 2" xfId="1147"/>
    <cellStyle name="Note 2 3 2 2 2" xfId="1148"/>
    <cellStyle name="Note 2 3 3" xfId="1149"/>
    <cellStyle name="Note 2 3 3 2" xfId="1150"/>
    <cellStyle name="Note 2 3 3 2 2" xfId="1151"/>
    <cellStyle name="Note 2 3 3 2 2 2" xfId="1152"/>
    <cellStyle name="Note 2 3 3 2 2 2 2" xfId="1153"/>
    <cellStyle name="Note 2 3 3 2 3" xfId="1154"/>
    <cellStyle name="Note 2 3 3 2 3 2" xfId="1155"/>
    <cellStyle name="Note 2 3 4" xfId="1156"/>
    <cellStyle name="Note 2 3 4 2" xfId="1157"/>
    <cellStyle name="Note 2 4" xfId="1158"/>
    <cellStyle name="Note 2 4 2" xfId="1159"/>
    <cellStyle name="Note 2 4 2 2" xfId="1160"/>
    <cellStyle name="Note 2 4 2 2 2" xfId="1161"/>
    <cellStyle name="Note 2 4 3" xfId="1162"/>
    <cellStyle name="Note 2 4 3 2" xfId="1163"/>
    <cellStyle name="Note 2 4 3 2 2" xfId="1164"/>
    <cellStyle name="Note 2 4 3 2 2 2" xfId="1165"/>
    <cellStyle name="Note 2 4 3 2 2 2 2" xfId="1166"/>
    <cellStyle name="Note 2 4 3 2 3" xfId="1167"/>
    <cellStyle name="Note 2 4 3 2 3 2" xfId="1168"/>
    <cellStyle name="Note 2 4 4" xfId="1169"/>
    <cellStyle name="Note 2 4 4 2" xfId="1170"/>
    <cellStyle name="Note 2 5" xfId="1171"/>
    <cellStyle name="Note 2 5 2" xfId="1172"/>
    <cellStyle name="Note 2 5 2 2" xfId="1173"/>
    <cellStyle name="Note 2 5 2 2 2" xfId="1174"/>
    <cellStyle name="Note 2 5 3" xfId="1175"/>
    <cellStyle name="Note 2 5 3 2" xfId="1176"/>
    <cellStyle name="Note 2 5 3 2 2" xfId="1177"/>
    <cellStyle name="Note 2 5 3 2 2 2" xfId="1178"/>
    <cellStyle name="Note 2 5 3 2 2 2 2" xfId="1179"/>
    <cellStyle name="Note 2 5 3 2 3" xfId="1180"/>
    <cellStyle name="Note 2 5 3 2 3 2" xfId="1181"/>
    <cellStyle name="Note 2 5 4" xfId="1182"/>
    <cellStyle name="Note 2 5 4 2" xfId="1183"/>
    <cellStyle name="Note 2 6" xfId="1184"/>
    <cellStyle name="Note 2 6 2" xfId="1185"/>
    <cellStyle name="Note 2 7" xfId="1186"/>
    <cellStyle name="Note 2 7 2" xfId="1187"/>
    <cellStyle name="Note 2 8" xfId="1188"/>
    <cellStyle name="Note 2 8 2" xfId="1189"/>
    <cellStyle name="Note 2 9" xfId="1190"/>
    <cellStyle name="Note 2 9 2" xfId="1191"/>
    <cellStyle name="Note 20" xfId="1192"/>
    <cellStyle name="Note 20 2" xfId="1193"/>
    <cellStyle name="Note 21" xfId="1194"/>
    <cellStyle name="Note 21 2" xfId="1195"/>
    <cellStyle name="Note 22" xfId="1196"/>
    <cellStyle name="Note 22 2" xfId="1197"/>
    <cellStyle name="Note 23" xfId="1198"/>
    <cellStyle name="Note 23 2" xfId="1199"/>
    <cellStyle name="Note 24" xfId="1200"/>
    <cellStyle name="Note 24 2" xfId="1201"/>
    <cellStyle name="Note 25" xfId="1202"/>
    <cellStyle name="Note 25 2" xfId="1203"/>
    <cellStyle name="Note 26" xfId="1072"/>
    <cellStyle name="Note 3" xfId="1204"/>
    <cellStyle name="Note 3 2" xfId="1205"/>
    <cellStyle name="Note 3 2 2" xfId="1206"/>
    <cellStyle name="Note 3 2 2 2" xfId="1207"/>
    <cellStyle name="Note 3 2 2 2 2" xfId="1208"/>
    <cellStyle name="Note 3 2 3" xfId="1209"/>
    <cellStyle name="Note 3 2 3 2" xfId="1210"/>
    <cellStyle name="Note 3 2 3 2 2" xfId="1211"/>
    <cellStyle name="Note 3 2 3 2 2 2" xfId="1212"/>
    <cellStyle name="Note 3 2 3 2 2 2 2" xfId="1213"/>
    <cellStyle name="Note 3 2 3 2 3" xfId="1214"/>
    <cellStyle name="Note 3 2 3 2 3 2" xfId="1215"/>
    <cellStyle name="Note 3 2 4" xfId="1216"/>
    <cellStyle name="Note 3 2 4 2" xfId="1217"/>
    <cellStyle name="Note 3 3" xfId="1218"/>
    <cellStyle name="Note 3 3 2" xfId="1219"/>
    <cellStyle name="Note 3 3 2 2" xfId="1220"/>
    <cellStyle name="Note 3 3 2 2 2" xfId="1221"/>
    <cellStyle name="Note 3 3 3" xfId="1222"/>
    <cellStyle name="Note 3 3 3 2" xfId="1223"/>
    <cellStyle name="Note 3 3 3 2 2" xfId="1224"/>
    <cellStyle name="Note 3 3 3 2 2 2" xfId="1225"/>
    <cellStyle name="Note 3 3 3 2 2 2 2" xfId="1226"/>
    <cellStyle name="Note 3 3 3 2 3" xfId="1227"/>
    <cellStyle name="Note 3 3 3 2 3 2" xfId="1228"/>
    <cellStyle name="Note 3 3 4" xfId="1229"/>
    <cellStyle name="Note 3 3 4 2" xfId="1230"/>
    <cellStyle name="Note 3 4" xfId="1231"/>
    <cellStyle name="Note 3 4 2" xfId="1232"/>
    <cellStyle name="Note 3 4 2 2" xfId="1233"/>
    <cellStyle name="Note 3 4 2 2 2" xfId="1234"/>
    <cellStyle name="Note 3 4 3" xfId="1235"/>
    <cellStyle name="Note 3 4 3 2" xfId="1236"/>
    <cellStyle name="Note 3 4 3 2 2" xfId="1237"/>
    <cellStyle name="Note 3 4 3 2 2 2" xfId="1238"/>
    <cellStyle name="Note 3 4 3 2 2 2 2" xfId="1239"/>
    <cellStyle name="Note 3 4 3 2 3" xfId="1240"/>
    <cellStyle name="Note 3 4 3 2 3 2" xfId="1241"/>
    <cellStyle name="Note 3 4 4" xfId="1242"/>
    <cellStyle name="Note 3 4 4 2" xfId="1243"/>
    <cellStyle name="Note 3 5" xfId="1244"/>
    <cellStyle name="Note 3 5 2" xfId="1245"/>
    <cellStyle name="Note 3 5 2 2" xfId="1246"/>
    <cellStyle name="Note 3 5 2 2 2" xfId="1247"/>
    <cellStyle name="Note 3 5 3" xfId="1248"/>
    <cellStyle name="Note 3 5 3 2" xfId="1249"/>
    <cellStyle name="Note 3 5 3 2 2" xfId="1250"/>
    <cellStyle name="Note 3 5 3 2 2 2" xfId="1251"/>
    <cellStyle name="Note 3 5 3 2 2 2 2" xfId="1252"/>
    <cellStyle name="Note 3 5 3 2 3" xfId="1253"/>
    <cellStyle name="Note 3 5 3 2 3 2" xfId="1254"/>
    <cellStyle name="Note 3 5 4" xfId="1255"/>
    <cellStyle name="Note 3 5 4 2" xfId="1256"/>
    <cellStyle name="Note 3 6" xfId="1257"/>
    <cellStyle name="Note 3 6 2" xfId="1258"/>
    <cellStyle name="Note 3 7" xfId="1259"/>
    <cellStyle name="Note 3 8" xfId="1260"/>
    <cellStyle name="Note 3 8 2" xfId="1261"/>
    <cellStyle name="Note 4" xfId="1262"/>
    <cellStyle name="Note 4 2" xfId="1263"/>
    <cellStyle name="Note 4 2 2" xfId="1264"/>
    <cellStyle name="Note 4 2 2 2" xfId="1265"/>
    <cellStyle name="Note 4 2 2 2 2" xfId="1266"/>
    <cellStyle name="Note 4 2 3" xfId="1267"/>
    <cellStyle name="Note 4 2 3 2" xfId="1268"/>
    <cellStyle name="Note 4 2 3 2 2" xfId="1269"/>
    <cellStyle name="Note 4 2 3 2 2 2" xfId="1270"/>
    <cellStyle name="Note 4 2 3 2 2 2 2" xfId="1271"/>
    <cellStyle name="Note 4 2 3 2 3" xfId="1272"/>
    <cellStyle name="Note 4 2 3 2 3 2" xfId="1273"/>
    <cellStyle name="Note 4 2 4" xfId="1274"/>
    <cellStyle name="Note 4 2 4 2" xfId="1275"/>
    <cellStyle name="Note 4 3" xfId="1276"/>
    <cellStyle name="Note 4 3 2" xfId="1277"/>
    <cellStyle name="Note 4 3 2 2" xfId="1278"/>
    <cellStyle name="Note 4 3 2 2 2" xfId="1279"/>
    <cellStyle name="Note 4 3 3" xfId="1280"/>
    <cellStyle name="Note 4 3 3 2" xfId="1281"/>
    <cellStyle name="Note 4 3 3 2 2" xfId="1282"/>
    <cellStyle name="Note 4 3 3 2 2 2" xfId="1283"/>
    <cellStyle name="Note 4 3 3 2 2 2 2" xfId="1284"/>
    <cellStyle name="Note 4 3 3 2 3" xfId="1285"/>
    <cellStyle name="Note 4 3 3 2 3 2" xfId="1286"/>
    <cellStyle name="Note 4 3 4" xfId="1287"/>
    <cellStyle name="Note 4 3 4 2" xfId="1288"/>
    <cellStyle name="Note 4 4" xfId="1289"/>
    <cellStyle name="Note 4 4 2" xfId="1290"/>
    <cellStyle name="Note 4 4 2 2" xfId="1291"/>
    <cellStyle name="Note 4 4 2 2 2" xfId="1292"/>
    <cellStyle name="Note 4 4 3" xfId="1293"/>
    <cellStyle name="Note 4 4 3 2" xfId="1294"/>
    <cellStyle name="Note 4 4 3 2 2" xfId="1295"/>
    <cellStyle name="Note 4 4 3 2 2 2" xfId="1296"/>
    <cellStyle name="Note 4 4 3 2 2 2 2" xfId="1297"/>
    <cellStyle name="Note 4 4 3 2 3" xfId="1298"/>
    <cellStyle name="Note 4 4 3 2 3 2" xfId="1299"/>
    <cellStyle name="Note 4 4 4" xfId="1300"/>
    <cellStyle name="Note 4 4 4 2" xfId="1301"/>
    <cellStyle name="Note 4 5" xfId="1302"/>
    <cellStyle name="Note 4 5 2" xfId="1303"/>
    <cellStyle name="Note 4 5 2 2" xfId="1304"/>
    <cellStyle name="Note 4 5 2 2 2" xfId="1305"/>
    <cellStyle name="Note 4 5 3" xfId="1306"/>
    <cellStyle name="Note 4 5 3 2" xfId="1307"/>
    <cellStyle name="Note 4 5 3 2 2" xfId="1308"/>
    <cellStyle name="Note 4 5 3 2 2 2" xfId="1309"/>
    <cellStyle name="Note 4 5 3 2 2 2 2" xfId="1310"/>
    <cellStyle name="Note 4 5 3 2 3" xfId="1311"/>
    <cellStyle name="Note 4 5 3 2 3 2" xfId="1312"/>
    <cellStyle name="Note 4 5 4" xfId="1313"/>
    <cellStyle name="Note 4 5 4 2" xfId="1314"/>
    <cellStyle name="Note 4 6" xfId="1315"/>
    <cellStyle name="Note 4 6 2" xfId="1316"/>
    <cellStyle name="Note 4 7" xfId="1317"/>
    <cellStyle name="Note 4 8" xfId="1318"/>
    <cellStyle name="Note 4 8 2" xfId="1319"/>
    <cellStyle name="Note 5" xfId="1320"/>
    <cellStyle name="Note 5 2" xfId="1321"/>
    <cellStyle name="Note 5 2 2" xfId="1322"/>
    <cellStyle name="Note 5 3" xfId="1323"/>
    <cellStyle name="Note 6" xfId="1324"/>
    <cellStyle name="Note 6 2" xfId="1325"/>
    <cellStyle name="Note 6 2 2" xfId="1326"/>
    <cellStyle name="Note 6 3" xfId="1327"/>
    <cellStyle name="Note 7" xfId="1328"/>
    <cellStyle name="Note 7 2" xfId="1329"/>
    <cellStyle name="Note 7 2 2" xfId="1330"/>
    <cellStyle name="Note 7 3" xfId="1331"/>
    <cellStyle name="Note 8" xfId="1332"/>
    <cellStyle name="Note 8 2" xfId="1333"/>
    <cellStyle name="Note 8 2 2" xfId="1334"/>
    <cellStyle name="Note 8 3" xfId="1335"/>
    <cellStyle name="Note 9" xfId="1336"/>
    <cellStyle name="Note 9 2" xfId="1337"/>
    <cellStyle name="Note 9 2 2" xfId="1338"/>
    <cellStyle name="Note 9 3" xfId="1339"/>
    <cellStyle name="Output 10" xfId="1341"/>
    <cellStyle name="Output 10 2" xfId="1342"/>
    <cellStyle name="Output 11" xfId="1343"/>
    <cellStyle name="Output 11 2" xfId="1344"/>
    <cellStyle name="Output 12" xfId="1345"/>
    <cellStyle name="Output 12 2" xfId="1346"/>
    <cellStyle name="Output 13" xfId="1347"/>
    <cellStyle name="Output 14" xfId="1348"/>
    <cellStyle name="Output 15" xfId="1340"/>
    <cellStyle name="Output 2" xfId="1349"/>
    <cellStyle name="Output 2 2" xfId="1350"/>
    <cellStyle name="Output 3" xfId="1351"/>
    <cellStyle name="Output 3 2" xfId="1352"/>
    <cellStyle name="Output 3 3" xfId="1353"/>
    <cellStyle name="Output 4" xfId="1354"/>
    <cellStyle name="Output 4 2" xfId="1355"/>
    <cellStyle name="Output 5" xfId="1356"/>
    <cellStyle name="Output 5 2" xfId="1357"/>
    <cellStyle name="Output 6" xfId="1358"/>
    <cellStyle name="Output 6 2" xfId="1359"/>
    <cellStyle name="Output 7" xfId="1360"/>
    <cellStyle name="Output 7 2" xfId="1361"/>
    <cellStyle name="Output 8" xfId="1362"/>
    <cellStyle name="Output 8 2" xfId="1363"/>
    <cellStyle name="Output 9" xfId="1364"/>
    <cellStyle name="Output 9 2" xfId="1365"/>
    <cellStyle name="Percent" xfId="1"/>
    <cellStyle name="Percent 2" xfId="1366"/>
    <cellStyle name="Percent 2 2" xfId="1962"/>
    <cellStyle name="Percent 2 2 2" xfId="2954"/>
    <cellStyle name="Percent 2 3" xfId="1961"/>
    <cellStyle name="Percent 2 3 2" xfId="2955"/>
    <cellStyle name="Percent 2 4" xfId="1836"/>
    <cellStyle name="Percent 2 5" xfId="1963"/>
    <cellStyle name="Percent 3" xfId="1909"/>
    <cellStyle name="RevList" xfId="1367"/>
    <cellStyle name="Subtotal" xfId="1368"/>
    <cellStyle name="TextEntry" xfId="1369"/>
    <cellStyle name="TextEntry 2" xfId="1370"/>
    <cellStyle name="Title 10" xfId="1372"/>
    <cellStyle name="Title 10 2" xfId="1373"/>
    <cellStyle name="Title 11" xfId="1374"/>
    <cellStyle name="Title 11 2" xfId="1375"/>
    <cellStyle name="Title 12" xfId="1376"/>
    <cellStyle name="Title 12 2" xfId="1377"/>
    <cellStyle name="Title 13" xfId="1378"/>
    <cellStyle name="Title 14" xfId="1379"/>
    <cellStyle name="Title 15" xfId="1371"/>
    <cellStyle name="Title 2" xfId="1380"/>
    <cellStyle name="Title 2 2" xfId="1381"/>
    <cellStyle name="Title 3" xfId="1382"/>
    <cellStyle name="Title 3 2" xfId="1383"/>
    <cellStyle name="Title 3 3" xfId="1384"/>
    <cellStyle name="Title 4" xfId="1385"/>
    <cellStyle name="Title 4 2" xfId="1386"/>
    <cellStyle name="Title 5" xfId="1387"/>
    <cellStyle name="Title 5 2" xfId="1388"/>
    <cellStyle name="Title 6" xfId="1389"/>
    <cellStyle name="Title 6 2" xfId="1390"/>
    <cellStyle name="Title 7" xfId="1391"/>
    <cellStyle name="Title 7 2" xfId="1392"/>
    <cellStyle name="Title 8" xfId="1393"/>
    <cellStyle name="Title 8 2" xfId="1394"/>
    <cellStyle name="Title 9" xfId="1395"/>
    <cellStyle name="Title 9 2" xfId="1396"/>
    <cellStyle name="Total 10" xfId="1398"/>
    <cellStyle name="Total 10 2" xfId="1399"/>
    <cellStyle name="Total 11" xfId="1400"/>
    <cellStyle name="Total 11 2" xfId="1401"/>
    <cellStyle name="Total 12" xfId="1402"/>
    <cellStyle name="Total 12 2" xfId="1403"/>
    <cellStyle name="Total 13" xfId="1404"/>
    <cellStyle name="Total 14" xfId="1405"/>
    <cellStyle name="Total 15" xfId="1397"/>
    <cellStyle name="Total 2" xfId="1406"/>
    <cellStyle name="Total 2 2" xfId="1407"/>
    <cellStyle name="Total 2 2 2" xfId="1408"/>
    <cellStyle name="Total 3" xfId="1409"/>
    <cellStyle name="Total 3 2" xfId="1410"/>
    <cellStyle name="Total 3 3" xfId="1411"/>
    <cellStyle name="Total 3 3 2" xfId="1412"/>
    <cellStyle name="Total 3 4" xfId="1413"/>
    <cellStyle name="Total 4" xfId="1414"/>
    <cellStyle name="Total 4 2" xfId="1415"/>
    <cellStyle name="Total 4 3" xfId="1416"/>
    <cellStyle name="Total 4 4" xfId="1417"/>
    <cellStyle name="Total 5" xfId="1418"/>
    <cellStyle name="Total 5 2" xfId="1419"/>
    <cellStyle name="Total 6" xfId="1420"/>
    <cellStyle name="Total 6 2" xfId="1421"/>
    <cellStyle name="Total 7" xfId="1422"/>
    <cellStyle name="Total 7 2" xfId="1423"/>
    <cellStyle name="Total 8" xfId="1424"/>
    <cellStyle name="Total 8 2" xfId="1425"/>
    <cellStyle name="Total 9" xfId="1426"/>
    <cellStyle name="Total 9 2" xfId="1427"/>
    <cellStyle name="Warning Text 10" xfId="1429"/>
    <cellStyle name="Warning Text 10 2" xfId="1430"/>
    <cellStyle name="Warning Text 11" xfId="1431"/>
    <cellStyle name="Warning Text 11 2" xfId="1432"/>
    <cellStyle name="Warning Text 12" xfId="1433"/>
    <cellStyle name="Warning Text 12 2" xfId="1434"/>
    <cellStyle name="Warning Text 13" xfId="1435"/>
    <cellStyle name="Warning Text 14" xfId="1428"/>
    <cellStyle name="Warning Text 2" xfId="1436"/>
    <cellStyle name="Warning Text 2 2" xfId="1437"/>
    <cellStyle name="Warning Text 3" xfId="1438"/>
    <cellStyle name="Warning Text 3 2" xfId="1439"/>
    <cellStyle name="Warning Text 3 3" xfId="1440"/>
    <cellStyle name="Warning Text 4" xfId="1441"/>
    <cellStyle name="Warning Text 4 2" xfId="1442"/>
    <cellStyle name="Warning Text 5" xfId="1443"/>
    <cellStyle name="Warning Text 5 2" xfId="1444"/>
    <cellStyle name="Warning Text 6" xfId="1445"/>
    <cellStyle name="Warning Text 6 2" xfId="1446"/>
    <cellStyle name="Warning Text 7" xfId="1447"/>
    <cellStyle name="Warning Text 7 2" xfId="1448"/>
    <cellStyle name="Warning Text 8" xfId="1449"/>
    <cellStyle name="Warning Text 8 2" xfId="1450"/>
    <cellStyle name="Warning Text 9" xfId="1451"/>
    <cellStyle name="Warning Text 9 2" xfId="1452"/>
  </cellStyles>
  <dxfs count="180">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
      <font>
        <b/>
        <i/>
        <strike val="0"/>
        <color rgb="FFFFFF00"/>
      </font>
      <fill>
        <patternFill>
          <bgColor rgb="FFFF0000"/>
        </patternFill>
      </fill>
    </dxf>
    <dxf>
      <font>
        <color rgb="FFC00000"/>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14</xdr:row>
      <xdr:rowOff>19051</xdr:rowOff>
    </xdr:from>
    <xdr:to>
      <xdr:col>7</xdr:col>
      <xdr:colOff>962027</xdr:colOff>
      <xdr:row>27</xdr:row>
      <xdr:rowOff>142875</xdr:rowOff>
    </xdr:to>
    <xdr:pic>
      <xdr:nvPicPr>
        <xdr:cNvPr id="2" name="Picture 1" descr="FinalLogo4We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2400" y="3486150"/>
          <a:ext cx="5810250" cy="2724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0</xdr:rowOff>
    </xdr:from>
    <xdr:to>
      <xdr:col>8</xdr:col>
      <xdr:colOff>9525</xdr:colOff>
      <xdr:row>7</xdr:row>
      <xdr:rowOff>9525</xdr:rowOff>
    </xdr:to>
    <xdr:pic>
      <xdr:nvPicPr>
        <xdr:cNvPr id="2" name="Picture 363" descr="https://apps.fldfs.com/SURVEY/Images/spacer.gif">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bwMode="auto">
        <a:xfrm>
          <a:off x="1657350" y="1914525"/>
          <a:ext cx="9525" cy="9525"/>
        </a:xfrm>
        <a:prstGeom prst="rect">
          <a:avLst/>
        </a:prstGeom>
        <a:noFill/>
        <a:ln w="9525">
          <a:noFill/>
        </a:ln>
      </xdr:spPr>
    </xdr:pic>
    <xdr:clientData/>
  </xdr:twoCellAnchor>
  <xdr:twoCellAnchor>
    <xdr:from>
      <xdr:col>8</xdr:col>
      <xdr:colOff>0</xdr:colOff>
      <xdr:row>8</xdr:row>
      <xdr:rowOff>0</xdr:rowOff>
    </xdr:from>
    <xdr:to>
      <xdr:col>8</xdr:col>
      <xdr:colOff>9525</xdr:colOff>
      <xdr:row>8</xdr:row>
      <xdr:rowOff>9525</xdr:rowOff>
    </xdr:to>
    <xdr:pic>
      <xdr:nvPicPr>
        <xdr:cNvPr id="52" name="Picture 363" descr="https://apps.fldfs.com/SURVEY/Images/spacer.gif">
          <a:extLst>
            <a:ext uri="{FF2B5EF4-FFF2-40B4-BE49-F238E27FC236}">
              <a16:creationId xmlns:a16="http://schemas.microsoft.com/office/drawing/2014/main" id="{00000000-0008-0000-0900-000034000000}"/>
            </a:ext>
          </a:extLst>
        </xdr:cNvPr>
        <xdr:cNvPicPr>
          <a:picLocks noChangeAspect="1"/>
        </xdr:cNvPicPr>
      </xdr:nvPicPr>
      <xdr:blipFill>
        <a:blip xmlns:r="http://schemas.openxmlformats.org/officeDocument/2006/relationships" r:embed="rId1"/>
        <a:stretch>
          <a:fillRect/>
        </a:stretch>
      </xdr:blipFill>
      <xdr:spPr bwMode="auto">
        <a:xfrm>
          <a:off x="1657350" y="2105025"/>
          <a:ext cx="9525" cy="9525"/>
        </a:xfrm>
        <a:prstGeom prst="rect">
          <a:avLst/>
        </a:prstGeom>
        <a:noFill/>
        <a:ln w="9525">
          <a:noFill/>
        </a:ln>
      </xdr:spPr>
    </xdr:pic>
    <xdr:clientData/>
  </xdr:twoCellAnchor>
  <xdr:twoCellAnchor>
    <xdr:from>
      <xdr:col>8</xdr:col>
      <xdr:colOff>0</xdr:colOff>
      <xdr:row>25</xdr:row>
      <xdr:rowOff>0</xdr:rowOff>
    </xdr:from>
    <xdr:to>
      <xdr:col>8</xdr:col>
      <xdr:colOff>9525</xdr:colOff>
      <xdr:row>25</xdr:row>
      <xdr:rowOff>9525</xdr:rowOff>
    </xdr:to>
    <xdr:pic>
      <xdr:nvPicPr>
        <xdr:cNvPr id="53" name="Picture 363" descr="https://apps.fldfs.com/SURVEY/Images/spacer.gif">
          <a:extLst>
            <a:ext uri="{FF2B5EF4-FFF2-40B4-BE49-F238E27FC236}">
              <a16:creationId xmlns:a16="http://schemas.microsoft.com/office/drawing/2014/main" id="{00000000-0008-0000-0900-000035000000}"/>
            </a:ext>
          </a:extLst>
        </xdr:cNvPr>
        <xdr:cNvPicPr>
          <a:picLocks noChangeAspect="1"/>
        </xdr:cNvPicPr>
      </xdr:nvPicPr>
      <xdr:blipFill>
        <a:blip xmlns:r="http://schemas.openxmlformats.org/officeDocument/2006/relationships" r:embed="rId1"/>
        <a:stretch>
          <a:fillRect/>
        </a:stretch>
      </xdr:blipFill>
      <xdr:spPr bwMode="auto">
        <a:xfrm>
          <a:off x="1657350" y="5505450"/>
          <a:ext cx="9525" cy="9525"/>
        </a:xfrm>
        <a:prstGeom prst="rect">
          <a:avLst/>
        </a:prstGeom>
        <a:noFill/>
        <a:ln w="9525">
          <a:noFill/>
        </a:ln>
      </xdr:spPr>
    </xdr:pic>
    <xdr:clientData/>
  </xdr:twoCellAnchor>
  <xdr:twoCellAnchor>
    <xdr:from>
      <xdr:col>8</xdr:col>
      <xdr:colOff>0</xdr:colOff>
      <xdr:row>26</xdr:row>
      <xdr:rowOff>0</xdr:rowOff>
    </xdr:from>
    <xdr:to>
      <xdr:col>8</xdr:col>
      <xdr:colOff>9525</xdr:colOff>
      <xdr:row>26</xdr:row>
      <xdr:rowOff>9525</xdr:rowOff>
    </xdr:to>
    <xdr:pic>
      <xdr:nvPicPr>
        <xdr:cNvPr id="54" name="Picture 363" descr="https://apps.fldfs.com/SURVEY/Images/spacer.gif">
          <a:extLst>
            <a:ext uri="{FF2B5EF4-FFF2-40B4-BE49-F238E27FC236}">
              <a16:creationId xmlns:a16="http://schemas.microsoft.com/office/drawing/2014/main" id="{00000000-0008-0000-0900-000036000000}"/>
            </a:ext>
          </a:extLst>
        </xdr:cNvPr>
        <xdr:cNvPicPr>
          <a:picLocks noChangeAspect="1"/>
        </xdr:cNvPicPr>
      </xdr:nvPicPr>
      <xdr:blipFill>
        <a:blip xmlns:r="http://schemas.openxmlformats.org/officeDocument/2006/relationships" r:embed="rId1"/>
        <a:stretch>
          <a:fillRect/>
        </a:stretch>
      </xdr:blipFill>
      <xdr:spPr bwMode="auto">
        <a:xfrm>
          <a:off x="1657350" y="5705475"/>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5" name="Picture 363" descr="https://apps.fldfs.com/SURVEY/Images/spacer.gif">
          <a:extLst>
            <a:ext uri="{FF2B5EF4-FFF2-40B4-BE49-F238E27FC236}">
              <a16:creationId xmlns:a16="http://schemas.microsoft.com/office/drawing/2014/main" id="{00000000-0008-0000-0900-000037000000}"/>
            </a:ext>
          </a:extLst>
        </xdr:cNvPr>
        <xdr:cNvPicPr>
          <a:picLocks noChangeAspect="1"/>
        </xdr:cNvPicPr>
      </xdr:nvPicPr>
      <xdr:blipFill>
        <a:blip xmlns:r="http://schemas.openxmlformats.org/officeDocument/2006/relationships" r:embed="rId1"/>
        <a:stretch>
          <a:fillRect/>
        </a:stretch>
      </xdr:blipFill>
      <xdr:spPr bwMode="auto">
        <a:xfrm>
          <a:off x="1657350" y="5905500"/>
          <a:ext cx="9525" cy="9525"/>
        </a:xfrm>
        <a:prstGeom prst="rect">
          <a:avLst/>
        </a:prstGeom>
        <a:noFill/>
        <a:ln w="9525">
          <a:noFill/>
        </a:ln>
      </xdr:spPr>
    </xdr:pic>
    <xdr:clientData/>
  </xdr:twoCellAnchor>
  <xdr:twoCellAnchor>
    <xdr:from>
      <xdr:col>8</xdr:col>
      <xdr:colOff>0</xdr:colOff>
      <xdr:row>28</xdr:row>
      <xdr:rowOff>0</xdr:rowOff>
    </xdr:from>
    <xdr:to>
      <xdr:col>8</xdr:col>
      <xdr:colOff>9525</xdr:colOff>
      <xdr:row>28</xdr:row>
      <xdr:rowOff>9525</xdr:rowOff>
    </xdr:to>
    <xdr:pic>
      <xdr:nvPicPr>
        <xdr:cNvPr id="56" name="Picture 363" descr="https://apps.fldfs.com/SURVEY/Images/spacer.gif">
          <a:extLst>
            <a:ext uri="{FF2B5EF4-FFF2-40B4-BE49-F238E27FC236}">
              <a16:creationId xmlns:a16="http://schemas.microsoft.com/office/drawing/2014/main" id="{00000000-0008-0000-0900-000038000000}"/>
            </a:ext>
          </a:extLst>
        </xdr:cNvPr>
        <xdr:cNvPicPr>
          <a:picLocks noChangeAspect="1"/>
        </xdr:cNvPicPr>
      </xdr:nvPicPr>
      <xdr:blipFill>
        <a:blip xmlns:r="http://schemas.openxmlformats.org/officeDocument/2006/relationships" r:embed="rId1"/>
        <a:stretch>
          <a:fillRect/>
        </a:stretch>
      </xdr:blipFill>
      <xdr:spPr bwMode="auto">
        <a:xfrm>
          <a:off x="1657350" y="6105525"/>
          <a:ext cx="9525" cy="9525"/>
        </a:xfrm>
        <a:prstGeom prst="rect">
          <a:avLst/>
        </a:prstGeom>
        <a:noFill/>
        <a:ln w="9525">
          <a:noFill/>
        </a:ln>
      </xdr:spPr>
    </xdr:pic>
    <xdr:clientData/>
  </xdr:twoCellAnchor>
  <xdr:twoCellAnchor>
    <xdr:from>
      <xdr:col>8</xdr:col>
      <xdr:colOff>0</xdr:colOff>
      <xdr:row>33</xdr:row>
      <xdr:rowOff>0</xdr:rowOff>
    </xdr:from>
    <xdr:to>
      <xdr:col>8</xdr:col>
      <xdr:colOff>9525</xdr:colOff>
      <xdr:row>33</xdr:row>
      <xdr:rowOff>9525</xdr:rowOff>
    </xdr:to>
    <xdr:pic>
      <xdr:nvPicPr>
        <xdr:cNvPr id="57" name="Picture 363" descr="https://apps.fldfs.com/SURVEY/Images/spacer.gif">
          <a:extLst>
            <a:ext uri="{FF2B5EF4-FFF2-40B4-BE49-F238E27FC236}">
              <a16:creationId xmlns:a16="http://schemas.microsoft.com/office/drawing/2014/main" id="{00000000-0008-0000-0900-000039000000}"/>
            </a:ext>
          </a:extLst>
        </xdr:cNvPr>
        <xdr:cNvPicPr>
          <a:picLocks noChangeAspect="1"/>
        </xdr:cNvPicPr>
      </xdr:nvPicPr>
      <xdr:blipFill>
        <a:blip xmlns:r="http://schemas.openxmlformats.org/officeDocument/2006/relationships" r:embed="rId1"/>
        <a:stretch>
          <a:fillRect/>
        </a:stretch>
      </xdr:blipFill>
      <xdr:spPr bwMode="auto">
        <a:xfrm>
          <a:off x="1657350" y="7105650"/>
          <a:ext cx="9525" cy="9525"/>
        </a:xfrm>
        <a:prstGeom prst="rect">
          <a:avLst/>
        </a:prstGeom>
        <a:noFill/>
        <a:ln w="9525">
          <a:noFill/>
        </a:ln>
      </xdr:spPr>
    </xdr:pic>
    <xdr:clientData/>
  </xdr:twoCellAnchor>
  <xdr:twoCellAnchor>
    <xdr:from>
      <xdr:col>8</xdr:col>
      <xdr:colOff>0</xdr:colOff>
      <xdr:row>46</xdr:row>
      <xdr:rowOff>0</xdr:rowOff>
    </xdr:from>
    <xdr:to>
      <xdr:col>8</xdr:col>
      <xdr:colOff>9525</xdr:colOff>
      <xdr:row>46</xdr:row>
      <xdr:rowOff>9525</xdr:rowOff>
    </xdr:to>
    <xdr:pic>
      <xdr:nvPicPr>
        <xdr:cNvPr id="58" name="Picture 363" descr="https://apps.fldfs.com/SURVEY/Images/spacer.gif">
          <a:extLst>
            <a:ext uri="{FF2B5EF4-FFF2-40B4-BE49-F238E27FC236}">
              <a16:creationId xmlns:a16="http://schemas.microsoft.com/office/drawing/2014/main" id="{00000000-0008-0000-0900-00003A000000}"/>
            </a:ext>
          </a:extLst>
        </xdr:cNvPr>
        <xdr:cNvPicPr>
          <a:picLocks noChangeAspect="1"/>
        </xdr:cNvPicPr>
      </xdr:nvPicPr>
      <xdr:blipFill>
        <a:blip xmlns:r="http://schemas.openxmlformats.org/officeDocument/2006/relationships" r:embed="rId1"/>
        <a:stretch>
          <a:fillRect/>
        </a:stretch>
      </xdr:blipFill>
      <xdr:spPr bwMode="auto">
        <a:xfrm>
          <a:off x="1657350" y="9610725"/>
          <a:ext cx="9525" cy="9525"/>
        </a:xfrm>
        <a:prstGeom prst="rect">
          <a:avLst/>
        </a:prstGeom>
        <a:noFill/>
        <a:ln w="9525">
          <a:noFill/>
        </a:ln>
      </xdr:spPr>
    </xdr:pic>
    <xdr:clientData/>
  </xdr:twoCellAnchor>
  <xdr:twoCellAnchor>
    <xdr:from>
      <xdr:col>8</xdr:col>
      <xdr:colOff>0</xdr:colOff>
      <xdr:row>47</xdr:row>
      <xdr:rowOff>0</xdr:rowOff>
    </xdr:from>
    <xdr:to>
      <xdr:col>8</xdr:col>
      <xdr:colOff>9525</xdr:colOff>
      <xdr:row>47</xdr:row>
      <xdr:rowOff>9525</xdr:rowOff>
    </xdr:to>
    <xdr:pic>
      <xdr:nvPicPr>
        <xdr:cNvPr id="59" name="Picture 363" descr="https://apps.fldfs.com/SURVEY/Images/spacer.gif">
          <a:extLst>
            <a:ext uri="{FF2B5EF4-FFF2-40B4-BE49-F238E27FC236}">
              <a16:creationId xmlns:a16="http://schemas.microsoft.com/office/drawing/2014/main" id="{00000000-0008-0000-0900-00003B000000}"/>
            </a:ext>
          </a:extLst>
        </xdr:cNvPr>
        <xdr:cNvPicPr>
          <a:picLocks noChangeAspect="1"/>
        </xdr:cNvPicPr>
      </xdr:nvPicPr>
      <xdr:blipFill>
        <a:blip xmlns:r="http://schemas.openxmlformats.org/officeDocument/2006/relationships" r:embed="rId1"/>
        <a:stretch>
          <a:fillRect/>
        </a:stretch>
      </xdr:blipFill>
      <xdr:spPr bwMode="auto">
        <a:xfrm>
          <a:off x="1657350" y="9801225"/>
          <a:ext cx="9525" cy="9525"/>
        </a:xfrm>
        <a:prstGeom prst="rect">
          <a:avLst/>
        </a:prstGeom>
        <a:noFill/>
        <a:ln w="9525">
          <a:noFill/>
        </a:ln>
      </xdr:spPr>
    </xdr:pic>
    <xdr:clientData/>
  </xdr:twoCellAnchor>
  <xdr:twoCellAnchor>
    <xdr:from>
      <xdr:col>8</xdr:col>
      <xdr:colOff>0</xdr:colOff>
      <xdr:row>48</xdr:row>
      <xdr:rowOff>0</xdr:rowOff>
    </xdr:from>
    <xdr:to>
      <xdr:col>8</xdr:col>
      <xdr:colOff>9525</xdr:colOff>
      <xdr:row>48</xdr:row>
      <xdr:rowOff>9525</xdr:rowOff>
    </xdr:to>
    <xdr:pic>
      <xdr:nvPicPr>
        <xdr:cNvPr id="60" name="Picture 363" descr="https://apps.fldfs.com/SURVEY/Images/spacer.gif">
          <a:extLst>
            <a:ext uri="{FF2B5EF4-FFF2-40B4-BE49-F238E27FC236}">
              <a16:creationId xmlns:a16="http://schemas.microsoft.com/office/drawing/2014/main" id="{00000000-0008-0000-0900-00003C000000}"/>
            </a:ext>
          </a:extLst>
        </xdr:cNvPr>
        <xdr:cNvPicPr>
          <a:picLocks noChangeAspect="1"/>
        </xdr:cNvPicPr>
      </xdr:nvPicPr>
      <xdr:blipFill>
        <a:blip xmlns:r="http://schemas.openxmlformats.org/officeDocument/2006/relationships" r:embed="rId1"/>
        <a:stretch>
          <a:fillRect/>
        </a:stretch>
      </xdr:blipFill>
      <xdr:spPr bwMode="auto">
        <a:xfrm>
          <a:off x="1657350" y="9991725"/>
          <a:ext cx="9525" cy="9525"/>
        </a:xfrm>
        <a:prstGeom prst="rect">
          <a:avLst/>
        </a:prstGeom>
        <a:noFill/>
        <a:ln w="9525">
          <a:noFill/>
        </a:ln>
      </xdr:spPr>
    </xdr:pic>
    <xdr:clientData/>
  </xdr:twoCellAnchor>
  <xdr:twoCellAnchor>
    <xdr:from>
      <xdr:col>8</xdr:col>
      <xdr:colOff>0</xdr:colOff>
      <xdr:row>49</xdr:row>
      <xdr:rowOff>0</xdr:rowOff>
    </xdr:from>
    <xdr:to>
      <xdr:col>8</xdr:col>
      <xdr:colOff>9525</xdr:colOff>
      <xdr:row>49</xdr:row>
      <xdr:rowOff>9525</xdr:rowOff>
    </xdr:to>
    <xdr:pic>
      <xdr:nvPicPr>
        <xdr:cNvPr id="61" name="Picture 363" descr="https://apps.fldfs.com/SURVEY/Images/spacer.gif">
          <a:extLst>
            <a:ext uri="{FF2B5EF4-FFF2-40B4-BE49-F238E27FC236}">
              <a16:creationId xmlns:a16="http://schemas.microsoft.com/office/drawing/2014/main" id="{00000000-0008-0000-0900-00003D000000}"/>
            </a:ext>
          </a:extLst>
        </xdr:cNvPr>
        <xdr:cNvPicPr>
          <a:picLocks noChangeAspect="1"/>
        </xdr:cNvPicPr>
      </xdr:nvPicPr>
      <xdr:blipFill>
        <a:blip xmlns:r="http://schemas.openxmlformats.org/officeDocument/2006/relationships" r:embed="rId1"/>
        <a:stretch>
          <a:fillRect/>
        </a:stretch>
      </xdr:blipFill>
      <xdr:spPr bwMode="auto">
        <a:xfrm>
          <a:off x="1657350" y="1018222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62" name="Picture 363" descr="https://apps.fldfs.com/SURVEY/Images/spacer.gif">
          <a:extLst>
            <a:ext uri="{FF2B5EF4-FFF2-40B4-BE49-F238E27FC236}">
              <a16:creationId xmlns:a16="http://schemas.microsoft.com/office/drawing/2014/main" id="{00000000-0008-0000-0900-00003E000000}"/>
            </a:ext>
          </a:extLst>
        </xdr:cNvPr>
        <xdr:cNvPicPr>
          <a:picLocks noChangeAspect="1"/>
        </xdr:cNvPicPr>
      </xdr:nvPicPr>
      <xdr:blipFill>
        <a:blip xmlns:r="http://schemas.openxmlformats.org/officeDocument/2006/relationships" r:embed="rId1"/>
        <a:stretch>
          <a:fillRect/>
        </a:stretch>
      </xdr:blipFill>
      <xdr:spPr bwMode="auto">
        <a:xfrm>
          <a:off x="1657350" y="10372725"/>
          <a:ext cx="9525" cy="9525"/>
        </a:xfrm>
        <a:prstGeom prst="rect">
          <a:avLst/>
        </a:prstGeom>
        <a:noFill/>
        <a:ln w="9525">
          <a:noFill/>
        </a:ln>
      </xdr:spPr>
    </xdr:pic>
    <xdr:clientData/>
  </xdr:twoCellAnchor>
  <xdr:twoCellAnchor>
    <xdr:from>
      <xdr:col>8</xdr:col>
      <xdr:colOff>0</xdr:colOff>
      <xdr:row>51</xdr:row>
      <xdr:rowOff>0</xdr:rowOff>
    </xdr:from>
    <xdr:to>
      <xdr:col>8</xdr:col>
      <xdr:colOff>9525</xdr:colOff>
      <xdr:row>51</xdr:row>
      <xdr:rowOff>9525</xdr:rowOff>
    </xdr:to>
    <xdr:pic>
      <xdr:nvPicPr>
        <xdr:cNvPr id="63" name="Picture 363" descr="https://apps.fldfs.com/SURVEY/Images/spacer.gif">
          <a:extLst>
            <a:ext uri="{FF2B5EF4-FFF2-40B4-BE49-F238E27FC236}">
              <a16:creationId xmlns:a16="http://schemas.microsoft.com/office/drawing/2014/main" id="{00000000-0008-0000-0900-00003F000000}"/>
            </a:ext>
          </a:extLst>
        </xdr:cNvPr>
        <xdr:cNvPicPr>
          <a:picLocks noChangeAspect="1"/>
        </xdr:cNvPicPr>
      </xdr:nvPicPr>
      <xdr:blipFill>
        <a:blip xmlns:r="http://schemas.openxmlformats.org/officeDocument/2006/relationships" r:embed="rId1"/>
        <a:stretch>
          <a:fillRect/>
        </a:stretch>
      </xdr:blipFill>
      <xdr:spPr bwMode="auto">
        <a:xfrm>
          <a:off x="1657350" y="10563225"/>
          <a:ext cx="9525" cy="9525"/>
        </a:xfrm>
        <a:prstGeom prst="rect">
          <a:avLst/>
        </a:prstGeom>
        <a:noFill/>
        <a:ln w="9525">
          <a:noFill/>
        </a:ln>
      </xdr:spPr>
    </xdr:pic>
    <xdr:clientData/>
  </xdr:twoCellAnchor>
  <xdr:twoCellAnchor>
    <xdr:from>
      <xdr:col>8</xdr:col>
      <xdr:colOff>0</xdr:colOff>
      <xdr:row>52</xdr:row>
      <xdr:rowOff>0</xdr:rowOff>
    </xdr:from>
    <xdr:to>
      <xdr:col>8</xdr:col>
      <xdr:colOff>9525</xdr:colOff>
      <xdr:row>52</xdr:row>
      <xdr:rowOff>9525</xdr:rowOff>
    </xdr:to>
    <xdr:pic>
      <xdr:nvPicPr>
        <xdr:cNvPr id="64" name="Picture 363" descr="https://apps.fldfs.com/SURVEY/Images/spacer.gif">
          <a:extLst>
            <a:ext uri="{FF2B5EF4-FFF2-40B4-BE49-F238E27FC236}">
              <a16:creationId xmlns:a16="http://schemas.microsoft.com/office/drawing/2014/main" id="{00000000-0008-0000-0900-000040000000}"/>
            </a:ext>
          </a:extLst>
        </xdr:cNvPr>
        <xdr:cNvPicPr>
          <a:picLocks noChangeAspect="1"/>
        </xdr:cNvPicPr>
      </xdr:nvPicPr>
      <xdr:blipFill>
        <a:blip xmlns:r="http://schemas.openxmlformats.org/officeDocument/2006/relationships" r:embed="rId1"/>
        <a:stretch>
          <a:fillRect/>
        </a:stretch>
      </xdr:blipFill>
      <xdr:spPr bwMode="auto">
        <a:xfrm>
          <a:off x="1657350" y="10753725"/>
          <a:ext cx="9525" cy="9525"/>
        </a:xfrm>
        <a:prstGeom prst="rect">
          <a:avLst/>
        </a:prstGeom>
        <a:noFill/>
        <a:ln w="9525">
          <a:noFill/>
        </a:ln>
      </xdr:spPr>
    </xdr:pic>
    <xdr:clientData/>
  </xdr:twoCellAnchor>
  <xdr:twoCellAnchor>
    <xdr:from>
      <xdr:col>8</xdr:col>
      <xdr:colOff>0</xdr:colOff>
      <xdr:row>69</xdr:row>
      <xdr:rowOff>0</xdr:rowOff>
    </xdr:from>
    <xdr:to>
      <xdr:col>8</xdr:col>
      <xdr:colOff>9525</xdr:colOff>
      <xdr:row>69</xdr:row>
      <xdr:rowOff>9525</xdr:rowOff>
    </xdr:to>
    <xdr:pic>
      <xdr:nvPicPr>
        <xdr:cNvPr id="65" name="Picture 363" descr="https://apps.fldfs.com/SURVEY/Images/spacer.gif">
          <a:extLst>
            <a:ext uri="{FF2B5EF4-FFF2-40B4-BE49-F238E27FC236}">
              <a16:creationId xmlns:a16="http://schemas.microsoft.com/office/drawing/2014/main" id="{00000000-0008-0000-0900-000041000000}"/>
            </a:ext>
          </a:extLst>
        </xdr:cNvPr>
        <xdr:cNvPicPr>
          <a:picLocks noChangeAspect="1"/>
        </xdr:cNvPicPr>
      </xdr:nvPicPr>
      <xdr:blipFill>
        <a:blip xmlns:r="http://schemas.openxmlformats.org/officeDocument/2006/relationships" r:embed="rId1"/>
        <a:stretch>
          <a:fillRect/>
        </a:stretch>
      </xdr:blipFill>
      <xdr:spPr bwMode="auto">
        <a:xfrm>
          <a:off x="1657350" y="14049375"/>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66" name="Picture 363" descr="https://apps.fldfs.com/SURVEY/Images/spacer.gif">
          <a:extLst>
            <a:ext uri="{FF2B5EF4-FFF2-40B4-BE49-F238E27FC236}">
              <a16:creationId xmlns:a16="http://schemas.microsoft.com/office/drawing/2014/main" id="{00000000-0008-0000-0900-000042000000}"/>
            </a:ext>
          </a:extLst>
        </xdr:cNvPr>
        <xdr:cNvPicPr>
          <a:picLocks noChangeAspect="1"/>
        </xdr:cNvPicPr>
      </xdr:nvPicPr>
      <xdr:blipFill>
        <a:blip xmlns:r="http://schemas.openxmlformats.org/officeDocument/2006/relationships" r:embed="rId1"/>
        <a:stretch>
          <a:fillRect/>
        </a:stretch>
      </xdr:blipFill>
      <xdr:spPr bwMode="auto">
        <a:xfrm>
          <a:off x="1657350" y="14249400"/>
          <a:ext cx="9525" cy="9525"/>
        </a:xfrm>
        <a:prstGeom prst="rect">
          <a:avLst/>
        </a:prstGeom>
        <a:noFill/>
        <a:ln w="9525">
          <a:noFill/>
        </a:ln>
      </xdr:spPr>
    </xdr:pic>
    <xdr:clientData/>
  </xdr:twoCellAnchor>
  <xdr:twoCellAnchor>
    <xdr:from>
      <xdr:col>8</xdr:col>
      <xdr:colOff>0</xdr:colOff>
      <xdr:row>79</xdr:row>
      <xdr:rowOff>0</xdr:rowOff>
    </xdr:from>
    <xdr:to>
      <xdr:col>8</xdr:col>
      <xdr:colOff>9525</xdr:colOff>
      <xdr:row>79</xdr:row>
      <xdr:rowOff>9525</xdr:rowOff>
    </xdr:to>
    <xdr:pic>
      <xdr:nvPicPr>
        <xdr:cNvPr id="67" name="Picture 363" descr="https://apps.fldfs.com/SURVEY/Images/spacer.gif">
          <a:extLst>
            <a:ext uri="{FF2B5EF4-FFF2-40B4-BE49-F238E27FC236}">
              <a16:creationId xmlns:a16="http://schemas.microsoft.com/office/drawing/2014/main" id="{00000000-0008-0000-0900-000043000000}"/>
            </a:ext>
          </a:extLst>
        </xdr:cNvPr>
        <xdr:cNvPicPr>
          <a:picLocks noChangeAspect="1"/>
        </xdr:cNvPicPr>
      </xdr:nvPicPr>
      <xdr:blipFill>
        <a:blip xmlns:r="http://schemas.openxmlformats.org/officeDocument/2006/relationships" r:embed="rId1"/>
        <a:stretch>
          <a:fillRect/>
        </a:stretch>
      </xdr:blipFill>
      <xdr:spPr bwMode="auto">
        <a:xfrm>
          <a:off x="1657350" y="16049625"/>
          <a:ext cx="9525" cy="9525"/>
        </a:xfrm>
        <a:prstGeom prst="rect">
          <a:avLst/>
        </a:prstGeom>
        <a:noFill/>
        <a:ln w="9525">
          <a:noFill/>
        </a:ln>
      </xdr:spPr>
    </xdr:pic>
    <xdr:clientData/>
  </xdr:twoCellAnchor>
  <xdr:twoCellAnchor>
    <xdr:from>
      <xdr:col>8</xdr:col>
      <xdr:colOff>0</xdr:colOff>
      <xdr:row>80</xdr:row>
      <xdr:rowOff>0</xdr:rowOff>
    </xdr:from>
    <xdr:to>
      <xdr:col>8</xdr:col>
      <xdr:colOff>9525</xdr:colOff>
      <xdr:row>80</xdr:row>
      <xdr:rowOff>9525</xdr:rowOff>
    </xdr:to>
    <xdr:pic>
      <xdr:nvPicPr>
        <xdr:cNvPr id="68" name="Picture 363" descr="https://apps.fldfs.com/SURVEY/Images/spacer.gif">
          <a:extLst>
            <a:ext uri="{FF2B5EF4-FFF2-40B4-BE49-F238E27FC236}">
              <a16:creationId xmlns:a16="http://schemas.microsoft.com/office/drawing/2014/main" id="{00000000-0008-0000-0900-000044000000}"/>
            </a:ext>
          </a:extLst>
        </xdr:cNvPr>
        <xdr:cNvPicPr>
          <a:picLocks noChangeAspect="1"/>
        </xdr:cNvPicPr>
      </xdr:nvPicPr>
      <xdr:blipFill>
        <a:blip xmlns:r="http://schemas.openxmlformats.org/officeDocument/2006/relationships" r:embed="rId1"/>
        <a:stretch>
          <a:fillRect/>
        </a:stretch>
      </xdr:blipFill>
      <xdr:spPr bwMode="auto">
        <a:xfrm>
          <a:off x="1657350" y="16249650"/>
          <a:ext cx="9525" cy="9525"/>
        </a:xfrm>
        <a:prstGeom prst="rect">
          <a:avLst/>
        </a:prstGeom>
        <a:noFill/>
        <a:ln w="9525">
          <a:noFill/>
        </a:ln>
      </xdr:spPr>
    </xdr:pic>
    <xdr:clientData/>
  </xdr:twoCellAnchor>
  <xdr:twoCellAnchor>
    <xdr:from>
      <xdr:col>8</xdr:col>
      <xdr:colOff>0</xdr:colOff>
      <xdr:row>89</xdr:row>
      <xdr:rowOff>0</xdr:rowOff>
    </xdr:from>
    <xdr:to>
      <xdr:col>8</xdr:col>
      <xdr:colOff>9525</xdr:colOff>
      <xdr:row>89</xdr:row>
      <xdr:rowOff>9525</xdr:rowOff>
    </xdr:to>
    <xdr:pic>
      <xdr:nvPicPr>
        <xdr:cNvPr id="69" name="Picture 363" descr="https://apps.fldfs.com/SURVEY/Images/spacer.gif">
          <a:extLst>
            <a:ext uri="{FF2B5EF4-FFF2-40B4-BE49-F238E27FC236}">
              <a16:creationId xmlns:a16="http://schemas.microsoft.com/office/drawing/2014/main" id="{00000000-0008-0000-0900-000045000000}"/>
            </a:ext>
          </a:extLst>
        </xdr:cNvPr>
        <xdr:cNvPicPr>
          <a:picLocks noChangeAspect="1"/>
        </xdr:cNvPicPr>
      </xdr:nvPicPr>
      <xdr:blipFill>
        <a:blip xmlns:r="http://schemas.openxmlformats.org/officeDocument/2006/relationships" r:embed="rId1"/>
        <a:stretch>
          <a:fillRect/>
        </a:stretch>
      </xdr:blipFill>
      <xdr:spPr bwMode="auto">
        <a:xfrm>
          <a:off x="1657350" y="1804987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70" name="Picture 363" descr="https://apps.fldfs.com/SURVEY/Images/spacer.gif">
          <a:extLst>
            <a:ext uri="{FF2B5EF4-FFF2-40B4-BE49-F238E27FC236}">
              <a16:creationId xmlns:a16="http://schemas.microsoft.com/office/drawing/2014/main" id="{00000000-0008-0000-0900-000046000000}"/>
            </a:ext>
          </a:extLst>
        </xdr:cNvPr>
        <xdr:cNvPicPr>
          <a:picLocks noChangeAspect="1"/>
        </xdr:cNvPicPr>
      </xdr:nvPicPr>
      <xdr:blipFill>
        <a:blip xmlns:r="http://schemas.openxmlformats.org/officeDocument/2006/relationships" r:embed="rId1"/>
        <a:stretch>
          <a:fillRect/>
        </a:stretch>
      </xdr:blipFill>
      <xdr:spPr bwMode="auto">
        <a:xfrm>
          <a:off x="1657350" y="1844992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71" name="Picture 363" descr="https://apps.fldfs.com/SURVEY/Images/spacer.gif">
          <a:extLst>
            <a:ext uri="{FF2B5EF4-FFF2-40B4-BE49-F238E27FC236}">
              <a16:creationId xmlns:a16="http://schemas.microsoft.com/office/drawing/2014/main" id="{00000000-0008-0000-0900-000047000000}"/>
            </a:ext>
          </a:extLst>
        </xdr:cNvPr>
        <xdr:cNvPicPr>
          <a:picLocks noChangeAspect="1"/>
        </xdr:cNvPicPr>
      </xdr:nvPicPr>
      <xdr:blipFill>
        <a:blip xmlns:r="http://schemas.openxmlformats.org/officeDocument/2006/relationships" r:embed="rId1"/>
        <a:stretch>
          <a:fillRect/>
        </a:stretch>
      </xdr:blipFill>
      <xdr:spPr bwMode="auto">
        <a:xfrm>
          <a:off x="1657350" y="18449925"/>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76" name="Picture 363" descr="https://apps.fldfs.com/SURVEY/Images/spacer.gif">
          <a:extLst>
            <a:ext uri="{FF2B5EF4-FFF2-40B4-BE49-F238E27FC236}">
              <a16:creationId xmlns:a16="http://schemas.microsoft.com/office/drawing/2014/main" id="{00000000-0008-0000-0900-00004C000000}"/>
            </a:ext>
          </a:extLst>
        </xdr:cNvPr>
        <xdr:cNvPicPr>
          <a:picLocks noChangeAspect="1"/>
        </xdr:cNvPicPr>
      </xdr:nvPicPr>
      <xdr:blipFill>
        <a:blip xmlns:r="http://schemas.openxmlformats.org/officeDocument/2006/relationships" r:embed="rId1"/>
        <a:stretch>
          <a:fillRect/>
        </a:stretch>
      </xdr:blipFill>
      <xdr:spPr bwMode="auto">
        <a:xfrm>
          <a:off x="1657350" y="22650450"/>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77" name="Picture 363" descr="https://apps.fldfs.com/SURVEY/Images/spacer.gif">
          <a:extLst>
            <a:ext uri="{FF2B5EF4-FFF2-40B4-BE49-F238E27FC236}">
              <a16:creationId xmlns:a16="http://schemas.microsoft.com/office/drawing/2014/main" id="{00000000-0008-0000-0900-00004D000000}"/>
            </a:ext>
          </a:extLst>
        </xdr:cNvPr>
        <xdr:cNvPicPr>
          <a:picLocks noChangeAspect="1"/>
        </xdr:cNvPicPr>
      </xdr:nvPicPr>
      <xdr:blipFill>
        <a:blip xmlns:r="http://schemas.openxmlformats.org/officeDocument/2006/relationships" r:embed="rId1"/>
        <a:stretch>
          <a:fillRect/>
        </a:stretch>
      </xdr:blipFill>
      <xdr:spPr bwMode="auto">
        <a:xfrm>
          <a:off x="1657350" y="22850475"/>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79" name="Picture 363" descr="https://apps.fldfs.com/SURVEY/Images/spacer.gif">
          <a:extLst>
            <a:ext uri="{FF2B5EF4-FFF2-40B4-BE49-F238E27FC236}">
              <a16:creationId xmlns:a16="http://schemas.microsoft.com/office/drawing/2014/main" id="{00000000-0008-0000-0900-00004F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80" name="Picture 363" descr="https://apps.fldfs.com/SURVEY/Images/spacer.gif">
          <a:extLst>
            <a:ext uri="{FF2B5EF4-FFF2-40B4-BE49-F238E27FC236}">
              <a16:creationId xmlns:a16="http://schemas.microsoft.com/office/drawing/2014/main" id="{00000000-0008-0000-0900-000050000000}"/>
            </a:ext>
          </a:extLst>
        </xdr:cNvPr>
        <xdr:cNvPicPr>
          <a:picLocks noChangeAspect="1"/>
        </xdr:cNvPicPr>
      </xdr:nvPicPr>
      <xdr:blipFill>
        <a:blip xmlns:r="http://schemas.openxmlformats.org/officeDocument/2006/relationships" r:embed="rId1"/>
        <a:stretch>
          <a:fillRect/>
        </a:stretch>
      </xdr:blipFill>
      <xdr:spPr bwMode="auto">
        <a:xfrm>
          <a:off x="1657350" y="26450925"/>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81" name="Picture 363" descr="https://apps.fldfs.com/SURVEY/Images/spacer.gif">
          <a:extLst>
            <a:ext uri="{FF2B5EF4-FFF2-40B4-BE49-F238E27FC236}">
              <a16:creationId xmlns:a16="http://schemas.microsoft.com/office/drawing/2014/main" id="{00000000-0008-0000-0900-000051000000}"/>
            </a:ext>
          </a:extLst>
        </xdr:cNvPr>
        <xdr:cNvPicPr>
          <a:picLocks noChangeAspect="1"/>
        </xdr:cNvPicPr>
      </xdr:nvPicPr>
      <xdr:blipFill>
        <a:blip xmlns:r="http://schemas.openxmlformats.org/officeDocument/2006/relationships" r:embed="rId1"/>
        <a:stretch>
          <a:fillRect/>
        </a:stretch>
      </xdr:blipFill>
      <xdr:spPr bwMode="auto">
        <a:xfrm>
          <a:off x="1657350" y="26650950"/>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82" name="Picture 363" descr="https://apps.fldfs.com/SURVEY/Images/spacer.gif">
          <a:extLst>
            <a:ext uri="{FF2B5EF4-FFF2-40B4-BE49-F238E27FC236}">
              <a16:creationId xmlns:a16="http://schemas.microsoft.com/office/drawing/2014/main" id="{00000000-0008-0000-0900-000052000000}"/>
            </a:ext>
          </a:extLst>
        </xdr:cNvPr>
        <xdr:cNvPicPr>
          <a:picLocks noChangeAspect="1"/>
        </xdr:cNvPicPr>
      </xdr:nvPicPr>
      <xdr:blipFill>
        <a:blip xmlns:r="http://schemas.openxmlformats.org/officeDocument/2006/relationships" r:embed="rId1"/>
        <a:stretch>
          <a:fillRect/>
        </a:stretch>
      </xdr:blipFill>
      <xdr:spPr bwMode="auto">
        <a:xfrm>
          <a:off x="1657350" y="26850975"/>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83" name="Picture 363" descr="https://apps.fldfs.com/SURVEY/Images/spacer.gif">
          <a:extLst>
            <a:ext uri="{FF2B5EF4-FFF2-40B4-BE49-F238E27FC236}">
              <a16:creationId xmlns:a16="http://schemas.microsoft.com/office/drawing/2014/main" id="{00000000-0008-0000-0900-000053000000}"/>
            </a:ext>
          </a:extLst>
        </xdr:cNvPr>
        <xdr:cNvPicPr>
          <a:picLocks noChangeAspect="1"/>
        </xdr:cNvPicPr>
      </xdr:nvPicPr>
      <xdr:blipFill>
        <a:blip xmlns:r="http://schemas.openxmlformats.org/officeDocument/2006/relationships" r:embed="rId1"/>
        <a:stretch>
          <a:fillRect/>
        </a:stretch>
      </xdr:blipFill>
      <xdr:spPr bwMode="auto">
        <a:xfrm>
          <a:off x="1657350" y="270414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84" name="Picture 363" descr="https://apps.fldfs.com/SURVEY/Images/spacer.gif">
          <a:extLst>
            <a:ext uri="{FF2B5EF4-FFF2-40B4-BE49-F238E27FC236}">
              <a16:creationId xmlns:a16="http://schemas.microsoft.com/office/drawing/2014/main" id="{00000000-0008-0000-0900-000054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85" name="Picture 363" descr="https://apps.fldfs.com/SURVEY/Images/spacer.gif">
          <a:extLst>
            <a:ext uri="{FF2B5EF4-FFF2-40B4-BE49-F238E27FC236}">
              <a16:creationId xmlns:a16="http://schemas.microsoft.com/office/drawing/2014/main" id="{00000000-0008-0000-0900-000055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86" name="Picture 363" descr="https://apps.fldfs.com/SURVEY/Images/spacer.gif">
          <a:extLst>
            <a:ext uri="{FF2B5EF4-FFF2-40B4-BE49-F238E27FC236}">
              <a16:creationId xmlns:a16="http://schemas.microsoft.com/office/drawing/2014/main" id="{00000000-0008-0000-0900-000056000000}"/>
            </a:ext>
          </a:extLst>
        </xdr:cNvPr>
        <xdr:cNvPicPr>
          <a:picLocks noChangeAspect="1"/>
        </xdr:cNvPicPr>
      </xdr:nvPicPr>
      <xdr:blipFill>
        <a:blip xmlns:r="http://schemas.openxmlformats.org/officeDocument/2006/relationships" r:embed="rId1"/>
        <a:stretch>
          <a:fillRect/>
        </a:stretch>
      </xdr:blipFill>
      <xdr:spPr bwMode="auto">
        <a:xfrm>
          <a:off x="1657350" y="3077527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87" name="Picture 363" descr="https://apps.fldfs.com/SURVEY/Images/spacer.gif">
          <a:extLst>
            <a:ext uri="{FF2B5EF4-FFF2-40B4-BE49-F238E27FC236}">
              <a16:creationId xmlns:a16="http://schemas.microsoft.com/office/drawing/2014/main" id="{00000000-0008-0000-0900-000057000000}"/>
            </a:ext>
          </a:extLst>
        </xdr:cNvPr>
        <xdr:cNvPicPr>
          <a:picLocks noChangeAspect="1"/>
        </xdr:cNvPicPr>
      </xdr:nvPicPr>
      <xdr:blipFill>
        <a:blip xmlns:r="http://schemas.openxmlformats.org/officeDocument/2006/relationships" r:embed="rId1"/>
        <a:stretch>
          <a:fillRect/>
        </a:stretch>
      </xdr:blipFill>
      <xdr:spPr bwMode="auto">
        <a:xfrm>
          <a:off x="1657350" y="3096577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88" name="Picture 363" descr="https://apps.fldfs.com/SURVEY/Images/spacer.gif">
          <a:extLst>
            <a:ext uri="{FF2B5EF4-FFF2-40B4-BE49-F238E27FC236}">
              <a16:creationId xmlns:a16="http://schemas.microsoft.com/office/drawing/2014/main" id="{00000000-0008-0000-0900-000058000000}"/>
            </a:ext>
          </a:extLst>
        </xdr:cNvPr>
        <xdr:cNvPicPr>
          <a:picLocks noChangeAspect="1"/>
        </xdr:cNvPicPr>
      </xdr:nvPicPr>
      <xdr:blipFill>
        <a:blip xmlns:r="http://schemas.openxmlformats.org/officeDocument/2006/relationships" r:embed="rId1"/>
        <a:stretch>
          <a:fillRect/>
        </a:stretch>
      </xdr:blipFill>
      <xdr:spPr bwMode="auto">
        <a:xfrm>
          <a:off x="1657350" y="3115627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89" name="Picture 363" descr="https://apps.fldfs.com/SURVEY/Images/spacer.gif">
          <a:extLst>
            <a:ext uri="{FF2B5EF4-FFF2-40B4-BE49-F238E27FC236}">
              <a16:creationId xmlns:a16="http://schemas.microsoft.com/office/drawing/2014/main" id="{00000000-0008-0000-0900-000059000000}"/>
            </a:ext>
          </a:extLst>
        </xdr:cNvPr>
        <xdr:cNvPicPr>
          <a:picLocks noChangeAspect="1"/>
        </xdr:cNvPicPr>
      </xdr:nvPicPr>
      <xdr:blipFill>
        <a:blip xmlns:r="http://schemas.openxmlformats.org/officeDocument/2006/relationships" r:embed="rId1"/>
        <a:stretch>
          <a:fillRect/>
        </a:stretch>
      </xdr:blipFill>
      <xdr:spPr bwMode="auto">
        <a:xfrm>
          <a:off x="1657350" y="313467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90" name="Picture 363" descr="https://apps.fldfs.com/SURVEY/Images/spacer.gif">
          <a:extLst>
            <a:ext uri="{FF2B5EF4-FFF2-40B4-BE49-F238E27FC236}">
              <a16:creationId xmlns:a16="http://schemas.microsoft.com/office/drawing/2014/main" id="{00000000-0008-0000-0900-00005A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91" name="Picture 363" descr="https://apps.fldfs.com/SURVEY/Images/spacer.gif">
          <a:extLst>
            <a:ext uri="{FF2B5EF4-FFF2-40B4-BE49-F238E27FC236}">
              <a16:creationId xmlns:a16="http://schemas.microsoft.com/office/drawing/2014/main" id="{00000000-0008-0000-0900-00005B000000}"/>
            </a:ext>
          </a:extLst>
        </xdr:cNvPr>
        <xdr:cNvPicPr>
          <a:picLocks noChangeAspect="1"/>
        </xdr:cNvPicPr>
      </xdr:nvPicPr>
      <xdr:blipFill>
        <a:blip xmlns:r="http://schemas.openxmlformats.org/officeDocument/2006/relationships" r:embed="rId1"/>
        <a:stretch>
          <a:fillRect/>
        </a:stretch>
      </xdr:blipFill>
      <xdr:spPr bwMode="auto">
        <a:xfrm>
          <a:off x="1657350" y="35480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94" name="Picture 363" descr="https://apps.fldfs.com/SURVEY/Images/spacer.gif">
          <a:extLst>
            <a:ext uri="{FF2B5EF4-FFF2-40B4-BE49-F238E27FC236}">
              <a16:creationId xmlns:a16="http://schemas.microsoft.com/office/drawing/2014/main" id="{00000000-0008-0000-0900-00005E000000}"/>
            </a:ext>
          </a:extLst>
        </xdr:cNvPr>
        <xdr:cNvPicPr>
          <a:picLocks noChangeAspect="1"/>
        </xdr:cNvPicPr>
      </xdr:nvPicPr>
      <xdr:blipFill>
        <a:blip xmlns:r="http://schemas.openxmlformats.org/officeDocument/2006/relationships" r:embed="rId1"/>
        <a:stretch>
          <a:fillRect/>
        </a:stretch>
      </xdr:blipFill>
      <xdr:spPr bwMode="auto">
        <a:xfrm>
          <a:off x="1657350" y="50253900"/>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95" name="Picture 363" descr="https://apps.fldfs.com/SURVEY/Images/spacer.gif">
          <a:extLst>
            <a:ext uri="{FF2B5EF4-FFF2-40B4-BE49-F238E27FC236}">
              <a16:creationId xmlns:a16="http://schemas.microsoft.com/office/drawing/2014/main" id="{00000000-0008-0000-0900-00005F000000}"/>
            </a:ext>
          </a:extLst>
        </xdr:cNvPr>
        <xdr:cNvPicPr>
          <a:picLocks noChangeAspect="1"/>
        </xdr:cNvPicPr>
      </xdr:nvPicPr>
      <xdr:blipFill>
        <a:blip xmlns:r="http://schemas.openxmlformats.org/officeDocument/2006/relationships" r:embed="rId1"/>
        <a:stretch>
          <a:fillRect/>
        </a:stretch>
      </xdr:blipFill>
      <xdr:spPr bwMode="auto">
        <a:xfrm>
          <a:off x="1657350" y="50444400"/>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96" name="Picture 363" descr="https://apps.fldfs.com/SURVEY/Images/spacer.gif">
          <a:extLst>
            <a:ext uri="{FF2B5EF4-FFF2-40B4-BE49-F238E27FC236}">
              <a16:creationId xmlns:a16="http://schemas.microsoft.com/office/drawing/2014/main" id="{00000000-0008-0000-0900-000060000000}"/>
            </a:ext>
          </a:extLst>
        </xdr:cNvPr>
        <xdr:cNvPicPr>
          <a:picLocks noChangeAspect="1"/>
        </xdr:cNvPicPr>
      </xdr:nvPicPr>
      <xdr:blipFill>
        <a:blip xmlns:r="http://schemas.openxmlformats.org/officeDocument/2006/relationships" r:embed="rId1"/>
        <a:stretch>
          <a:fillRect/>
        </a:stretch>
      </xdr:blipFill>
      <xdr:spPr bwMode="auto">
        <a:xfrm>
          <a:off x="1657350" y="50634900"/>
          <a:ext cx="9525" cy="9525"/>
        </a:xfrm>
        <a:prstGeom prst="rect">
          <a:avLst/>
        </a:prstGeom>
        <a:noFill/>
        <a:ln w="9525">
          <a:noFill/>
        </a:ln>
      </xdr:spPr>
    </xdr:pic>
    <xdr:clientData/>
  </xdr:twoCellAnchor>
  <xdr:twoCellAnchor>
    <xdr:from>
      <xdr:col>8</xdr:col>
      <xdr:colOff>0</xdr:colOff>
      <xdr:row>48</xdr:row>
      <xdr:rowOff>0</xdr:rowOff>
    </xdr:from>
    <xdr:to>
      <xdr:col>8</xdr:col>
      <xdr:colOff>9525</xdr:colOff>
      <xdr:row>48</xdr:row>
      <xdr:rowOff>9525</xdr:rowOff>
    </xdr:to>
    <xdr:pic>
      <xdr:nvPicPr>
        <xdr:cNvPr id="101" name="Picture 363" descr="https://apps.fldfs.com/SURVEY/Images/spacer.gif">
          <a:extLst>
            <a:ext uri="{FF2B5EF4-FFF2-40B4-BE49-F238E27FC236}">
              <a16:creationId xmlns:a16="http://schemas.microsoft.com/office/drawing/2014/main" id="{00000000-0008-0000-0900-000065000000}"/>
            </a:ext>
          </a:extLst>
        </xdr:cNvPr>
        <xdr:cNvPicPr>
          <a:picLocks noChangeAspect="1"/>
        </xdr:cNvPicPr>
      </xdr:nvPicPr>
      <xdr:blipFill>
        <a:blip xmlns:r="http://schemas.openxmlformats.org/officeDocument/2006/relationships" r:embed="rId1"/>
        <a:stretch>
          <a:fillRect/>
        </a:stretch>
      </xdr:blipFill>
      <xdr:spPr bwMode="auto">
        <a:xfrm>
          <a:off x="1657350" y="9991725"/>
          <a:ext cx="9525" cy="9525"/>
        </a:xfrm>
        <a:prstGeom prst="rect">
          <a:avLst/>
        </a:prstGeom>
        <a:noFill/>
        <a:ln w="9525">
          <a:noFill/>
        </a:ln>
      </xdr:spPr>
    </xdr:pic>
    <xdr:clientData/>
  </xdr:twoCellAnchor>
  <xdr:twoCellAnchor>
    <xdr:from>
      <xdr:col>8</xdr:col>
      <xdr:colOff>0</xdr:colOff>
      <xdr:row>69</xdr:row>
      <xdr:rowOff>0</xdr:rowOff>
    </xdr:from>
    <xdr:to>
      <xdr:col>8</xdr:col>
      <xdr:colOff>9525</xdr:colOff>
      <xdr:row>69</xdr:row>
      <xdr:rowOff>9525</xdr:rowOff>
    </xdr:to>
    <xdr:pic>
      <xdr:nvPicPr>
        <xdr:cNvPr id="102" name="Picture 363" descr="https://apps.fldfs.com/SURVEY/Images/spacer.gif">
          <a:extLst>
            <a:ext uri="{FF2B5EF4-FFF2-40B4-BE49-F238E27FC236}">
              <a16:creationId xmlns:a16="http://schemas.microsoft.com/office/drawing/2014/main" id="{00000000-0008-0000-0900-000066000000}"/>
            </a:ext>
          </a:extLst>
        </xdr:cNvPr>
        <xdr:cNvPicPr>
          <a:picLocks noChangeAspect="1"/>
        </xdr:cNvPicPr>
      </xdr:nvPicPr>
      <xdr:blipFill>
        <a:blip xmlns:r="http://schemas.openxmlformats.org/officeDocument/2006/relationships" r:embed="rId1"/>
        <a:stretch>
          <a:fillRect/>
        </a:stretch>
      </xdr:blipFill>
      <xdr:spPr bwMode="auto">
        <a:xfrm>
          <a:off x="1657350" y="14049375"/>
          <a:ext cx="9525" cy="9525"/>
        </a:xfrm>
        <a:prstGeom prst="rect">
          <a:avLst/>
        </a:prstGeom>
        <a:noFill/>
        <a:ln w="9525">
          <a:noFill/>
        </a:ln>
      </xdr:spPr>
    </xdr:pic>
    <xdr:clientData/>
  </xdr:twoCellAnchor>
  <xdr:twoCellAnchor>
    <xdr:from>
      <xdr:col>8</xdr:col>
      <xdr:colOff>0</xdr:colOff>
      <xdr:row>69</xdr:row>
      <xdr:rowOff>0</xdr:rowOff>
    </xdr:from>
    <xdr:to>
      <xdr:col>8</xdr:col>
      <xdr:colOff>9525</xdr:colOff>
      <xdr:row>69</xdr:row>
      <xdr:rowOff>9525</xdr:rowOff>
    </xdr:to>
    <xdr:pic>
      <xdr:nvPicPr>
        <xdr:cNvPr id="103" name="Picture 363" descr="https://apps.fldfs.com/SURVEY/Images/spacer.gif">
          <a:extLst>
            <a:ext uri="{FF2B5EF4-FFF2-40B4-BE49-F238E27FC236}">
              <a16:creationId xmlns:a16="http://schemas.microsoft.com/office/drawing/2014/main" id="{00000000-0008-0000-0900-000067000000}"/>
            </a:ext>
          </a:extLst>
        </xdr:cNvPr>
        <xdr:cNvPicPr>
          <a:picLocks noChangeAspect="1"/>
        </xdr:cNvPicPr>
      </xdr:nvPicPr>
      <xdr:blipFill>
        <a:blip xmlns:r="http://schemas.openxmlformats.org/officeDocument/2006/relationships" r:embed="rId1"/>
        <a:stretch>
          <a:fillRect/>
        </a:stretch>
      </xdr:blipFill>
      <xdr:spPr bwMode="auto">
        <a:xfrm>
          <a:off x="1657350" y="1404937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107" name="Picture 363" descr="https://apps.fldfs.com/SURVEY/Images/spacer.gif">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1"/>
        <a:stretch>
          <a:fillRect/>
        </a:stretch>
      </xdr:blipFill>
      <xdr:spPr bwMode="auto">
        <a:xfrm>
          <a:off x="1657350" y="1844992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108" name="Picture 363" descr="https://apps.fldfs.com/SURVEY/Images/spacer.gif">
          <a:extLst>
            <a:ext uri="{FF2B5EF4-FFF2-40B4-BE49-F238E27FC236}">
              <a16:creationId xmlns:a16="http://schemas.microsoft.com/office/drawing/2014/main" id="{00000000-0008-0000-0900-00006C000000}"/>
            </a:ext>
          </a:extLst>
        </xdr:cNvPr>
        <xdr:cNvPicPr>
          <a:picLocks noChangeAspect="1"/>
        </xdr:cNvPicPr>
      </xdr:nvPicPr>
      <xdr:blipFill>
        <a:blip xmlns:r="http://schemas.openxmlformats.org/officeDocument/2006/relationships" r:embed="rId1"/>
        <a:stretch>
          <a:fillRect/>
        </a:stretch>
      </xdr:blipFill>
      <xdr:spPr bwMode="auto">
        <a:xfrm>
          <a:off x="1657350" y="1844992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109" name="Picture 363" descr="https://apps.fldfs.com/SURVEY/Images/spacer.gif">
          <a:extLst>
            <a:ext uri="{FF2B5EF4-FFF2-40B4-BE49-F238E27FC236}">
              <a16:creationId xmlns:a16="http://schemas.microsoft.com/office/drawing/2014/main" id="{00000000-0008-0000-0900-00006D000000}"/>
            </a:ext>
          </a:extLst>
        </xdr:cNvPr>
        <xdr:cNvPicPr>
          <a:picLocks noChangeAspect="1"/>
        </xdr:cNvPicPr>
      </xdr:nvPicPr>
      <xdr:blipFill>
        <a:blip xmlns:r="http://schemas.openxmlformats.org/officeDocument/2006/relationships" r:embed="rId1"/>
        <a:stretch>
          <a:fillRect/>
        </a:stretch>
      </xdr:blipFill>
      <xdr:spPr bwMode="auto">
        <a:xfrm>
          <a:off x="1657350" y="18449925"/>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110" name="Picture 363" descr="https://apps.fldfs.com/SURVEY/Images/spacer.gif">
          <a:extLst>
            <a:ext uri="{FF2B5EF4-FFF2-40B4-BE49-F238E27FC236}">
              <a16:creationId xmlns:a16="http://schemas.microsoft.com/office/drawing/2014/main" id="{00000000-0008-0000-0900-00006E000000}"/>
            </a:ext>
          </a:extLst>
        </xdr:cNvPr>
        <xdr:cNvPicPr>
          <a:picLocks noChangeAspect="1"/>
        </xdr:cNvPicPr>
      </xdr:nvPicPr>
      <xdr:blipFill>
        <a:blip xmlns:r="http://schemas.openxmlformats.org/officeDocument/2006/relationships" r:embed="rId1"/>
        <a:stretch>
          <a:fillRect/>
        </a:stretch>
      </xdr:blipFill>
      <xdr:spPr bwMode="auto">
        <a:xfrm>
          <a:off x="1657350" y="14249400"/>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111" name="Picture 363" descr="https://apps.fldfs.com/SURVEY/Images/spacer.gif">
          <a:extLst>
            <a:ext uri="{FF2B5EF4-FFF2-40B4-BE49-F238E27FC236}">
              <a16:creationId xmlns:a16="http://schemas.microsoft.com/office/drawing/2014/main" id="{00000000-0008-0000-0900-00006F000000}"/>
            </a:ext>
          </a:extLst>
        </xdr:cNvPr>
        <xdr:cNvPicPr>
          <a:picLocks noChangeAspect="1"/>
        </xdr:cNvPicPr>
      </xdr:nvPicPr>
      <xdr:blipFill>
        <a:blip xmlns:r="http://schemas.openxmlformats.org/officeDocument/2006/relationships" r:embed="rId1"/>
        <a:stretch>
          <a:fillRect/>
        </a:stretch>
      </xdr:blipFill>
      <xdr:spPr bwMode="auto">
        <a:xfrm>
          <a:off x="1657350" y="14249400"/>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112" name="Picture 363" descr="https://apps.fldfs.com/SURVEY/Images/spacer.gif">
          <a:extLst>
            <a:ext uri="{FF2B5EF4-FFF2-40B4-BE49-F238E27FC236}">
              <a16:creationId xmlns:a16="http://schemas.microsoft.com/office/drawing/2014/main" id="{00000000-0008-0000-0900-000070000000}"/>
            </a:ext>
          </a:extLst>
        </xdr:cNvPr>
        <xdr:cNvPicPr>
          <a:picLocks noChangeAspect="1"/>
        </xdr:cNvPicPr>
      </xdr:nvPicPr>
      <xdr:blipFill>
        <a:blip xmlns:r="http://schemas.openxmlformats.org/officeDocument/2006/relationships" r:embed="rId1"/>
        <a:stretch>
          <a:fillRect/>
        </a:stretch>
      </xdr:blipFill>
      <xdr:spPr bwMode="auto">
        <a:xfrm>
          <a:off x="1657350" y="14249400"/>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113" name="Picture 363" descr="https://apps.fldfs.com/SURVEY/Images/spacer.gif">
          <a:extLst>
            <a:ext uri="{FF2B5EF4-FFF2-40B4-BE49-F238E27FC236}">
              <a16:creationId xmlns:a16="http://schemas.microsoft.com/office/drawing/2014/main" id="{00000000-0008-0000-0900-000071000000}"/>
            </a:ext>
          </a:extLst>
        </xdr:cNvPr>
        <xdr:cNvPicPr>
          <a:picLocks noChangeAspect="1"/>
        </xdr:cNvPicPr>
      </xdr:nvPicPr>
      <xdr:blipFill>
        <a:blip xmlns:r="http://schemas.openxmlformats.org/officeDocument/2006/relationships" r:embed="rId1"/>
        <a:stretch>
          <a:fillRect/>
        </a:stretch>
      </xdr:blipFill>
      <xdr:spPr bwMode="auto">
        <a:xfrm>
          <a:off x="1657350" y="1424940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119" name="Picture 363" descr="https://apps.fldfs.com/SURVEY/Images/spacer.gif">
          <a:extLst>
            <a:ext uri="{FF2B5EF4-FFF2-40B4-BE49-F238E27FC236}">
              <a16:creationId xmlns:a16="http://schemas.microsoft.com/office/drawing/2014/main" id="{00000000-0008-0000-0900-000077000000}"/>
            </a:ext>
          </a:extLst>
        </xdr:cNvPr>
        <xdr:cNvPicPr>
          <a:picLocks noChangeAspect="1"/>
        </xdr:cNvPicPr>
      </xdr:nvPicPr>
      <xdr:blipFill>
        <a:blip xmlns:r="http://schemas.openxmlformats.org/officeDocument/2006/relationships" r:embed="rId1"/>
        <a:stretch>
          <a:fillRect/>
        </a:stretch>
      </xdr:blipFill>
      <xdr:spPr bwMode="auto">
        <a:xfrm>
          <a:off x="1657350" y="2265045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120" name="Picture 363" descr="https://apps.fldfs.com/SURVEY/Images/spacer.gif">
          <a:extLst>
            <a:ext uri="{FF2B5EF4-FFF2-40B4-BE49-F238E27FC236}">
              <a16:creationId xmlns:a16="http://schemas.microsoft.com/office/drawing/2014/main" id="{00000000-0008-0000-0900-000078000000}"/>
            </a:ext>
          </a:extLst>
        </xdr:cNvPr>
        <xdr:cNvPicPr>
          <a:picLocks noChangeAspect="1"/>
        </xdr:cNvPicPr>
      </xdr:nvPicPr>
      <xdr:blipFill>
        <a:blip xmlns:r="http://schemas.openxmlformats.org/officeDocument/2006/relationships" r:embed="rId1"/>
        <a:stretch>
          <a:fillRect/>
        </a:stretch>
      </xdr:blipFill>
      <xdr:spPr bwMode="auto">
        <a:xfrm>
          <a:off x="1657350" y="2265045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121" name="Picture 363" descr="https://apps.fldfs.com/SURVEY/Images/spacer.gif">
          <a:extLst>
            <a:ext uri="{FF2B5EF4-FFF2-40B4-BE49-F238E27FC236}">
              <a16:creationId xmlns:a16="http://schemas.microsoft.com/office/drawing/2014/main" id="{00000000-0008-0000-0900-000079000000}"/>
            </a:ext>
          </a:extLst>
        </xdr:cNvPr>
        <xdr:cNvPicPr>
          <a:picLocks noChangeAspect="1"/>
        </xdr:cNvPicPr>
      </xdr:nvPicPr>
      <xdr:blipFill>
        <a:blip xmlns:r="http://schemas.openxmlformats.org/officeDocument/2006/relationships" r:embed="rId1"/>
        <a:stretch>
          <a:fillRect/>
        </a:stretch>
      </xdr:blipFill>
      <xdr:spPr bwMode="auto">
        <a:xfrm>
          <a:off x="1657350" y="2265045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122" name="Picture 363" descr="https://apps.fldfs.com/SURVEY/Images/spacer.gif">
          <a:extLst>
            <a:ext uri="{FF2B5EF4-FFF2-40B4-BE49-F238E27FC236}">
              <a16:creationId xmlns:a16="http://schemas.microsoft.com/office/drawing/2014/main" id="{00000000-0008-0000-0900-00007A000000}"/>
            </a:ext>
          </a:extLst>
        </xdr:cNvPr>
        <xdr:cNvPicPr>
          <a:picLocks noChangeAspect="1"/>
        </xdr:cNvPicPr>
      </xdr:nvPicPr>
      <xdr:blipFill>
        <a:blip xmlns:r="http://schemas.openxmlformats.org/officeDocument/2006/relationships" r:embed="rId1"/>
        <a:stretch>
          <a:fillRect/>
        </a:stretch>
      </xdr:blipFill>
      <xdr:spPr bwMode="auto">
        <a:xfrm>
          <a:off x="1657350" y="2265045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123" name="Picture 363" descr="https://apps.fldfs.com/SURVEY/Images/spacer.gif">
          <a:extLst>
            <a:ext uri="{FF2B5EF4-FFF2-40B4-BE49-F238E27FC236}">
              <a16:creationId xmlns:a16="http://schemas.microsoft.com/office/drawing/2014/main" id="{00000000-0008-0000-0900-00007B000000}"/>
            </a:ext>
          </a:extLst>
        </xdr:cNvPr>
        <xdr:cNvPicPr>
          <a:picLocks noChangeAspect="1"/>
        </xdr:cNvPicPr>
      </xdr:nvPicPr>
      <xdr:blipFill>
        <a:blip xmlns:r="http://schemas.openxmlformats.org/officeDocument/2006/relationships" r:embed="rId1"/>
        <a:stretch>
          <a:fillRect/>
        </a:stretch>
      </xdr:blipFill>
      <xdr:spPr bwMode="auto">
        <a:xfrm>
          <a:off x="1657350" y="22650450"/>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124" name="Picture 363" descr="https://apps.fldfs.com/SURVEY/Images/spacer.gif">
          <a:extLst>
            <a:ext uri="{FF2B5EF4-FFF2-40B4-BE49-F238E27FC236}">
              <a16:creationId xmlns:a16="http://schemas.microsoft.com/office/drawing/2014/main" id="{00000000-0008-0000-0900-00007C000000}"/>
            </a:ext>
          </a:extLst>
        </xdr:cNvPr>
        <xdr:cNvPicPr>
          <a:picLocks noChangeAspect="1"/>
        </xdr:cNvPicPr>
      </xdr:nvPicPr>
      <xdr:blipFill>
        <a:blip xmlns:r="http://schemas.openxmlformats.org/officeDocument/2006/relationships" r:embed="rId1"/>
        <a:stretch>
          <a:fillRect/>
        </a:stretch>
      </xdr:blipFill>
      <xdr:spPr bwMode="auto">
        <a:xfrm>
          <a:off x="1657350" y="2285047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125" name="Picture 363" descr="https://apps.fldfs.com/SURVEY/Images/spacer.gif">
          <a:extLst>
            <a:ext uri="{FF2B5EF4-FFF2-40B4-BE49-F238E27FC236}">
              <a16:creationId xmlns:a16="http://schemas.microsoft.com/office/drawing/2014/main" id="{00000000-0008-0000-0900-00007D000000}"/>
            </a:ext>
          </a:extLst>
        </xdr:cNvPr>
        <xdr:cNvPicPr>
          <a:picLocks noChangeAspect="1"/>
        </xdr:cNvPicPr>
      </xdr:nvPicPr>
      <xdr:blipFill>
        <a:blip xmlns:r="http://schemas.openxmlformats.org/officeDocument/2006/relationships" r:embed="rId1"/>
        <a:stretch>
          <a:fillRect/>
        </a:stretch>
      </xdr:blipFill>
      <xdr:spPr bwMode="auto">
        <a:xfrm>
          <a:off x="1657350" y="2285047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126" name="Picture 363" descr="https://apps.fldfs.com/SURVEY/Images/spacer.gif">
          <a:extLst>
            <a:ext uri="{FF2B5EF4-FFF2-40B4-BE49-F238E27FC236}">
              <a16:creationId xmlns:a16="http://schemas.microsoft.com/office/drawing/2014/main" id="{00000000-0008-0000-0900-00007E000000}"/>
            </a:ext>
          </a:extLst>
        </xdr:cNvPr>
        <xdr:cNvPicPr>
          <a:picLocks noChangeAspect="1"/>
        </xdr:cNvPicPr>
      </xdr:nvPicPr>
      <xdr:blipFill>
        <a:blip xmlns:r="http://schemas.openxmlformats.org/officeDocument/2006/relationships" r:embed="rId1"/>
        <a:stretch>
          <a:fillRect/>
        </a:stretch>
      </xdr:blipFill>
      <xdr:spPr bwMode="auto">
        <a:xfrm>
          <a:off x="1657350" y="2285047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127" name="Picture 363" descr="https://apps.fldfs.com/SURVEY/Images/spacer.gif">
          <a:extLst>
            <a:ext uri="{FF2B5EF4-FFF2-40B4-BE49-F238E27FC236}">
              <a16:creationId xmlns:a16="http://schemas.microsoft.com/office/drawing/2014/main" id="{00000000-0008-0000-0900-00007F000000}"/>
            </a:ext>
          </a:extLst>
        </xdr:cNvPr>
        <xdr:cNvPicPr>
          <a:picLocks noChangeAspect="1"/>
        </xdr:cNvPicPr>
      </xdr:nvPicPr>
      <xdr:blipFill>
        <a:blip xmlns:r="http://schemas.openxmlformats.org/officeDocument/2006/relationships" r:embed="rId1"/>
        <a:stretch>
          <a:fillRect/>
        </a:stretch>
      </xdr:blipFill>
      <xdr:spPr bwMode="auto">
        <a:xfrm>
          <a:off x="1657350" y="2285047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128" name="Picture 363" descr="https://apps.fldfs.com/SURVEY/Images/spacer.gif">
          <a:extLst>
            <a:ext uri="{FF2B5EF4-FFF2-40B4-BE49-F238E27FC236}">
              <a16:creationId xmlns:a16="http://schemas.microsoft.com/office/drawing/2014/main" id="{00000000-0008-0000-0900-000080000000}"/>
            </a:ext>
          </a:extLst>
        </xdr:cNvPr>
        <xdr:cNvPicPr>
          <a:picLocks noChangeAspect="1"/>
        </xdr:cNvPicPr>
      </xdr:nvPicPr>
      <xdr:blipFill>
        <a:blip xmlns:r="http://schemas.openxmlformats.org/officeDocument/2006/relationships" r:embed="rId1"/>
        <a:stretch>
          <a:fillRect/>
        </a:stretch>
      </xdr:blipFill>
      <xdr:spPr bwMode="auto">
        <a:xfrm>
          <a:off x="1657350" y="2285047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129" name="Picture 363" descr="https://apps.fldfs.com/SURVEY/Images/spacer.gif">
          <a:extLst>
            <a:ext uri="{FF2B5EF4-FFF2-40B4-BE49-F238E27FC236}">
              <a16:creationId xmlns:a16="http://schemas.microsoft.com/office/drawing/2014/main" id="{00000000-0008-0000-0900-000081000000}"/>
            </a:ext>
          </a:extLst>
        </xdr:cNvPr>
        <xdr:cNvPicPr>
          <a:picLocks noChangeAspect="1"/>
        </xdr:cNvPicPr>
      </xdr:nvPicPr>
      <xdr:blipFill>
        <a:blip xmlns:r="http://schemas.openxmlformats.org/officeDocument/2006/relationships" r:embed="rId1"/>
        <a:stretch>
          <a:fillRect/>
        </a:stretch>
      </xdr:blipFill>
      <xdr:spPr bwMode="auto">
        <a:xfrm>
          <a:off x="1657350" y="22850475"/>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30" name="Picture 363" descr="https://apps.fldfs.com/SURVEY/Images/spacer.gif">
          <a:extLst>
            <a:ext uri="{FF2B5EF4-FFF2-40B4-BE49-F238E27FC236}">
              <a16:creationId xmlns:a16="http://schemas.microsoft.com/office/drawing/2014/main" id="{00000000-0008-0000-0900-000082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31" name="Picture 363" descr="https://apps.fldfs.com/SURVEY/Images/spacer.gif">
          <a:extLst>
            <a:ext uri="{FF2B5EF4-FFF2-40B4-BE49-F238E27FC236}">
              <a16:creationId xmlns:a16="http://schemas.microsoft.com/office/drawing/2014/main" id="{00000000-0008-0000-0900-000083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32" name="Picture 363" descr="https://apps.fldfs.com/SURVEY/Images/spacer.gif">
          <a:extLst>
            <a:ext uri="{FF2B5EF4-FFF2-40B4-BE49-F238E27FC236}">
              <a16:creationId xmlns:a16="http://schemas.microsoft.com/office/drawing/2014/main" id="{00000000-0008-0000-0900-000084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33" name="Picture 363" descr="https://apps.fldfs.com/SURVEY/Images/spacer.gif">
          <a:extLst>
            <a:ext uri="{FF2B5EF4-FFF2-40B4-BE49-F238E27FC236}">
              <a16:creationId xmlns:a16="http://schemas.microsoft.com/office/drawing/2014/main" id="{00000000-0008-0000-0900-000085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34" name="Picture 363" descr="https://apps.fldfs.com/SURVEY/Images/spacer.gif">
          <a:extLst>
            <a:ext uri="{FF2B5EF4-FFF2-40B4-BE49-F238E27FC236}">
              <a16:creationId xmlns:a16="http://schemas.microsoft.com/office/drawing/2014/main" id="{00000000-0008-0000-0900-000086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35" name="Picture 363" descr="https://apps.fldfs.com/SURVEY/Images/spacer.gif">
          <a:extLst>
            <a:ext uri="{FF2B5EF4-FFF2-40B4-BE49-F238E27FC236}">
              <a16:creationId xmlns:a16="http://schemas.microsoft.com/office/drawing/2014/main" id="{00000000-0008-0000-0900-000087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36" name="Picture 363" descr="https://apps.fldfs.com/SURVEY/Images/spacer.gif">
          <a:extLst>
            <a:ext uri="{FF2B5EF4-FFF2-40B4-BE49-F238E27FC236}">
              <a16:creationId xmlns:a16="http://schemas.microsoft.com/office/drawing/2014/main" id="{00000000-0008-0000-0900-000088000000}"/>
            </a:ext>
          </a:extLst>
        </xdr:cNvPr>
        <xdr:cNvPicPr>
          <a:picLocks noChangeAspect="1"/>
        </xdr:cNvPicPr>
      </xdr:nvPicPr>
      <xdr:blipFill>
        <a:blip xmlns:r="http://schemas.openxmlformats.org/officeDocument/2006/relationships" r:embed="rId1"/>
        <a:stretch>
          <a:fillRect/>
        </a:stretch>
      </xdr:blipFill>
      <xdr:spPr bwMode="auto">
        <a:xfrm>
          <a:off x="1657350" y="23050500"/>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37" name="Picture 363" descr="https://apps.fldfs.com/SURVEY/Images/spacer.gif">
          <a:extLst>
            <a:ext uri="{FF2B5EF4-FFF2-40B4-BE49-F238E27FC236}">
              <a16:creationId xmlns:a16="http://schemas.microsoft.com/office/drawing/2014/main" id="{00000000-0008-0000-0900-000089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38" name="Picture 363" descr="https://apps.fldfs.com/SURVEY/Images/spacer.gif">
          <a:extLst>
            <a:ext uri="{FF2B5EF4-FFF2-40B4-BE49-F238E27FC236}">
              <a16:creationId xmlns:a16="http://schemas.microsoft.com/office/drawing/2014/main" id="{00000000-0008-0000-0900-00008A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39" name="Picture 363" descr="https://apps.fldfs.com/SURVEY/Images/spacer.gif">
          <a:extLst>
            <a:ext uri="{FF2B5EF4-FFF2-40B4-BE49-F238E27FC236}">
              <a16:creationId xmlns:a16="http://schemas.microsoft.com/office/drawing/2014/main" id="{00000000-0008-0000-0900-00008B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40" name="Picture 363" descr="https://apps.fldfs.com/SURVEY/Images/spacer.gif">
          <a:extLst>
            <a:ext uri="{FF2B5EF4-FFF2-40B4-BE49-F238E27FC236}">
              <a16:creationId xmlns:a16="http://schemas.microsoft.com/office/drawing/2014/main" id="{00000000-0008-0000-0900-00008C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41" name="Picture 363" descr="https://apps.fldfs.com/SURVEY/Images/spacer.gif">
          <a:extLst>
            <a:ext uri="{FF2B5EF4-FFF2-40B4-BE49-F238E27FC236}">
              <a16:creationId xmlns:a16="http://schemas.microsoft.com/office/drawing/2014/main" id="{00000000-0008-0000-0900-00008D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42" name="Picture 363" descr="https://apps.fldfs.com/SURVEY/Images/spacer.gif">
          <a:extLst>
            <a:ext uri="{FF2B5EF4-FFF2-40B4-BE49-F238E27FC236}">
              <a16:creationId xmlns:a16="http://schemas.microsoft.com/office/drawing/2014/main" id="{00000000-0008-0000-0900-00008E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43" name="Picture 363" descr="https://apps.fldfs.com/SURVEY/Images/spacer.gif">
          <a:extLst>
            <a:ext uri="{FF2B5EF4-FFF2-40B4-BE49-F238E27FC236}">
              <a16:creationId xmlns:a16="http://schemas.microsoft.com/office/drawing/2014/main" id="{00000000-0008-0000-0900-00008F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44" name="Picture 363" descr="https://apps.fldfs.com/SURVEY/Images/spacer.gif">
          <a:extLst>
            <a:ext uri="{FF2B5EF4-FFF2-40B4-BE49-F238E27FC236}">
              <a16:creationId xmlns:a16="http://schemas.microsoft.com/office/drawing/2014/main" id="{00000000-0008-0000-0900-000090000000}"/>
            </a:ext>
          </a:extLst>
        </xdr:cNvPr>
        <xdr:cNvPicPr>
          <a:picLocks noChangeAspect="1"/>
        </xdr:cNvPicPr>
      </xdr:nvPicPr>
      <xdr:blipFill>
        <a:blip xmlns:r="http://schemas.openxmlformats.org/officeDocument/2006/relationships" r:embed="rId1"/>
        <a:stretch>
          <a:fillRect/>
        </a:stretch>
      </xdr:blipFill>
      <xdr:spPr bwMode="auto">
        <a:xfrm>
          <a:off x="1657350" y="272319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45" name="Picture 363" descr="https://apps.fldfs.com/SURVEY/Images/spacer.gif">
          <a:extLst>
            <a:ext uri="{FF2B5EF4-FFF2-40B4-BE49-F238E27FC236}">
              <a16:creationId xmlns:a16="http://schemas.microsoft.com/office/drawing/2014/main" id="{00000000-0008-0000-0900-000091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46" name="Picture 363" descr="https://apps.fldfs.com/SURVEY/Images/spacer.gif">
          <a:extLst>
            <a:ext uri="{FF2B5EF4-FFF2-40B4-BE49-F238E27FC236}">
              <a16:creationId xmlns:a16="http://schemas.microsoft.com/office/drawing/2014/main" id="{00000000-0008-0000-0900-000092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47" name="Picture 363" descr="https://apps.fldfs.com/SURVEY/Images/spacer.gif">
          <a:extLst>
            <a:ext uri="{FF2B5EF4-FFF2-40B4-BE49-F238E27FC236}">
              <a16:creationId xmlns:a16="http://schemas.microsoft.com/office/drawing/2014/main" id="{00000000-0008-0000-0900-000093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48" name="Picture 363" descr="https://apps.fldfs.com/SURVEY/Images/spacer.gif">
          <a:extLst>
            <a:ext uri="{FF2B5EF4-FFF2-40B4-BE49-F238E27FC236}">
              <a16:creationId xmlns:a16="http://schemas.microsoft.com/office/drawing/2014/main" id="{00000000-0008-0000-0900-000094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49" name="Picture 363" descr="https://apps.fldfs.com/SURVEY/Images/spacer.gif">
          <a:extLst>
            <a:ext uri="{FF2B5EF4-FFF2-40B4-BE49-F238E27FC236}">
              <a16:creationId xmlns:a16="http://schemas.microsoft.com/office/drawing/2014/main" id="{00000000-0008-0000-0900-000095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50" name="Picture 363" descr="https://apps.fldfs.com/SURVEY/Images/spacer.gif">
          <a:extLst>
            <a:ext uri="{FF2B5EF4-FFF2-40B4-BE49-F238E27FC236}">
              <a16:creationId xmlns:a16="http://schemas.microsoft.com/office/drawing/2014/main" id="{00000000-0008-0000-0900-000096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51" name="Picture 363" descr="https://apps.fldfs.com/SURVEY/Images/spacer.gif">
          <a:extLst>
            <a:ext uri="{FF2B5EF4-FFF2-40B4-BE49-F238E27FC236}">
              <a16:creationId xmlns:a16="http://schemas.microsoft.com/office/drawing/2014/main" id="{00000000-0008-0000-0900-000097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52" name="Picture 363" descr="https://apps.fldfs.com/SURVEY/Images/spacer.gif">
          <a:extLst>
            <a:ext uri="{FF2B5EF4-FFF2-40B4-BE49-F238E27FC236}">
              <a16:creationId xmlns:a16="http://schemas.microsoft.com/office/drawing/2014/main" id="{00000000-0008-0000-0900-000098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53" name="Picture 363" descr="https://apps.fldfs.com/SURVEY/Images/spacer.gif">
          <a:extLst>
            <a:ext uri="{FF2B5EF4-FFF2-40B4-BE49-F238E27FC236}">
              <a16:creationId xmlns:a16="http://schemas.microsoft.com/office/drawing/2014/main" id="{00000000-0008-0000-0900-000099000000}"/>
            </a:ext>
          </a:extLst>
        </xdr:cNvPr>
        <xdr:cNvPicPr>
          <a:picLocks noChangeAspect="1"/>
        </xdr:cNvPicPr>
      </xdr:nvPicPr>
      <xdr:blipFill>
        <a:blip xmlns:r="http://schemas.openxmlformats.org/officeDocument/2006/relationships" r:embed="rId1"/>
        <a:stretch>
          <a:fillRect/>
        </a:stretch>
      </xdr:blipFill>
      <xdr:spPr bwMode="auto">
        <a:xfrm>
          <a:off x="1657350" y="275367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54" name="Picture 363" descr="https://apps.fldfs.com/SURVEY/Images/spacer.gif">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55" name="Picture 363" descr="https://apps.fldfs.com/SURVEY/Images/spacer.gif">
          <a:extLst>
            <a:ext uri="{FF2B5EF4-FFF2-40B4-BE49-F238E27FC236}">
              <a16:creationId xmlns:a16="http://schemas.microsoft.com/office/drawing/2014/main" id="{00000000-0008-0000-0900-00009B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56" name="Picture 363" descr="https://apps.fldfs.com/SURVEY/Images/spacer.gif">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57" name="Picture 363" descr="https://apps.fldfs.com/SURVEY/Images/spacer.gif">
          <a:extLst>
            <a:ext uri="{FF2B5EF4-FFF2-40B4-BE49-F238E27FC236}">
              <a16:creationId xmlns:a16="http://schemas.microsoft.com/office/drawing/2014/main" id="{00000000-0008-0000-0900-00009D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58" name="Picture 363" descr="https://apps.fldfs.com/SURVEY/Images/spacer.gif">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59" name="Picture 363" descr="https://apps.fldfs.com/SURVEY/Images/spacer.gif">
          <a:extLst>
            <a:ext uri="{FF2B5EF4-FFF2-40B4-BE49-F238E27FC236}">
              <a16:creationId xmlns:a16="http://schemas.microsoft.com/office/drawing/2014/main" id="{00000000-0008-0000-0900-00009F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60" name="Picture 363" descr="https://apps.fldfs.com/SURVEY/Images/spacer.gif">
          <a:extLst>
            <a:ext uri="{FF2B5EF4-FFF2-40B4-BE49-F238E27FC236}">
              <a16:creationId xmlns:a16="http://schemas.microsoft.com/office/drawing/2014/main" id="{00000000-0008-0000-0900-0000A0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61" name="Picture 363" descr="https://apps.fldfs.com/SURVEY/Images/spacer.gif">
          <a:extLst>
            <a:ext uri="{FF2B5EF4-FFF2-40B4-BE49-F238E27FC236}">
              <a16:creationId xmlns:a16="http://schemas.microsoft.com/office/drawing/2014/main" id="{00000000-0008-0000-0900-0000A1000000}"/>
            </a:ext>
          </a:extLst>
        </xdr:cNvPr>
        <xdr:cNvPicPr>
          <a:picLocks noChangeAspect="1"/>
        </xdr:cNvPicPr>
      </xdr:nvPicPr>
      <xdr:blipFill>
        <a:blip xmlns:r="http://schemas.openxmlformats.org/officeDocument/2006/relationships" r:embed="rId1"/>
        <a:stretch>
          <a:fillRect/>
        </a:stretch>
      </xdr:blipFill>
      <xdr:spPr bwMode="auto">
        <a:xfrm>
          <a:off x="1657350" y="3153727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2" name="Picture 363" descr="https://apps.fldfs.com/SURVEY/Images/spacer.gif">
          <a:extLst>
            <a:ext uri="{FF2B5EF4-FFF2-40B4-BE49-F238E27FC236}">
              <a16:creationId xmlns:a16="http://schemas.microsoft.com/office/drawing/2014/main" id="{00000000-0008-0000-0900-0000A2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3" name="Picture 363" descr="https://apps.fldfs.com/SURVEY/Images/spacer.gif">
          <a:extLst>
            <a:ext uri="{FF2B5EF4-FFF2-40B4-BE49-F238E27FC236}">
              <a16:creationId xmlns:a16="http://schemas.microsoft.com/office/drawing/2014/main" id="{00000000-0008-0000-0900-0000A3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4" name="Picture 363" descr="https://apps.fldfs.com/SURVEY/Images/spacer.gif">
          <a:extLst>
            <a:ext uri="{FF2B5EF4-FFF2-40B4-BE49-F238E27FC236}">
              <a16:creationId xmlns:a16="http://schemas.microsoft.com/office/drawing/2014/main" id="{00000000-0008-0000-0900-0000A4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5" name="Picture 363" descr="https://apps.fldfs.com/SURVEY/Images/spacer.gif">
          <a:extLst>
            <a:ext uri="{FF2B5EF4-FFF2-40B4-BE49-F238E27FC236}">
              <a16:creationId xmlns:a16="http://schemas.microsoft.com/office/drawing/2014/main" id="{00000000-0008-0000-0900-0000A5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6" name="Picture 363" descr="https://apps.fldfs.com/SURVEY/Images/spacer.gif">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7" name="Picture 363" descr="https://apps.fldfs.com/SURVEY/Images/spacer.gif">
          <a:extLst>
            <a:ext uri="{FF2B5EF4-FFF2-40B4-BE49-F238E27FC236}">
              <a16:creationId xmlns:a16="http://schemas.microsoft.com/office/drawing/2014/main" id="{00000000-0008-0000-0900-0000A7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8" name="Picture 363" descr="https://apps.fldfs.com/SURVEY/Images/spacer.gif">
          <a:extLst>
            <a:ext uri="{FF2B5EF4-FFF2-40B4-BE49-F238E27FC236}">
              <a16:creationId xmlns:a16="http://schemas.microsoft.com/office/drawing/2014/main" id="{00000000-0008-0000-0900-0000A8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69" name="Picture 363" descr="https://apps.fldfs.com/SURVEY/Images/spacer.gif">
          <a:extLst>
            <a:ext uri="{FF2B5EF4-FFF2-40B4-BE49-F238E27FC236}">
              <a16:creationId xmlns:a16="http://schemas.microsoft.com/office/drawing/2014/main" id="{00000000-0008-0000-0900-0000A9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70" name="Picture 363" descr="https://apps.fldfs.com/SURVEY/Images/spacer.gif">
          <a:extLst>
            <a:ext uri="{FF2B5EF4-FFF2-40B4-BE49-F238E27FC236}">
              <a16:creationId xmlns:a16="http://schemas.microsoft.com/office/drawing/2014/main" id="{00000000-0008-0000-0900-0000AA000000}"/>
            </a:ext>
          </a:extLst>
        </xdr:cNvPr>
        <xdr:cNvPicPr>
          <a:picLocks noChangeAspect="1"/>
        </xdr:cNvPicPr>
      </xdr:nvPicPr>
      <xdr:blipFill>
        <a:blip xmlns:r="http://schemas.openxmlformats.org/officeDocument/2006/relationships" r:embed="rId1"/>
        <a:stretch>
          <a:fillRect/>
        </a:stretch>
      </xdr:blipFill>
      <xdr:spPr bwMode="auto">
        <a:xfrm>
          <a:off x="1657350" y="356997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1" name="Picture 363" descr="https://apps.fldfs.com/SURVEY/Images/spacer.gif">
          <a:extLst>
            <a:ext uri="{FF2B5EF4-FFF2-40B4-BE49-F238E27FC236}">
              <a16:creationId xmlns:a16="http://schemas.microsoft.com/office/drawing/2014/main" id="{00000000-0008-0000-0900-0000AB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2" name="Picture 363" descr="https://apps.fldfs.com/SURVEY/Images/spacer.gif">
          <a:extLst>
            <a:ext uri="{FF2B5EF4-FFF2-40B4-BE49-F238E27FC236}">
              <a16:creationId xmlns:a16="http://schemas.microsoft.com/office/drawing/2014/main" id="{00000000-0008-0000-0900-0000AC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3" name="Picture 363" descr="https://apps.fldfs.com/SURVEY/Images/spacer.gif">
          <a:extLst>
            <a:ext uri="{FF2B5EF4-FFF2-40B4-BE49-F238E27FC236}">
              <a16:creationId xmlns:a16="http://schemas.microsoft.com/office/drawing/2014/main" id="{00000000-0008-0000-0900-0000AD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4" name="Picture 363" descr="https://apps.fldfs.com/SURVEY/Images/spacer.gif">
          <a:extLst>
            <a:ext uri="{FF2B5EF4-FFF2-40B4-BE49-F238E27FC236}">
              <a16:creationId xmlns:a16="http://schemas.microsoft.com/office/drawing/2014/main" id="{00000000-0008-0000-0900-0000AE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5" name="Picture 363" descr="https://apps.fldfs.com/SURVEY/Images/spacer.gif">
          <a:extLst>
            <a:ext uri="{FF2B5EF4-FFF2-40B4-BE49-F238E27FC236}">
              <a16:creationId xmlns:a16="http://schemas.microsoft.com/office/drawing/2014/main" id="{00000000-0008-0000-0900-0000AF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6" name="Picture 363" descr="https://apps.fldfs.com/SURVEY/Images/spacer.gif">
          <a:extLst>
            <a:ext uri="{FF2B5EF4-FFF2-40B4-BE49-F238E27FC236}">
              <a16:creationId xmlns:a16="http://schemas.microsoft.com/office/drawing/2014/main" id="{00000000-0008-0000-0900-0000B0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7" name="Picture 363" descr="https://apps.fldfs.com/SURVEY/Images/spacer.gif">
          <a:extLst>
            <a:ext uri="{FF2B5EF4-FFF2-40B4-BE49-F238E27FC236}">
              <a16:creationId xmlns:a16="http://schemas.microsoft.com/office/drawing/2014/main" id="{00000000-0008-0000-0900-0000B1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8" name="Picture 363" descr="https://apps.fldfs.com/SURVEY/Images/spacer.gif">
          <a:extLst>
            <a:ext uri="{FF2B5EF4-FFF2-40B4-BE49-F238E27FC236}">
              <a16:creationId xmlns:a16="http://schemas.microsoft.com/office/drawing/2014/main" id="{00000000-0008-0000-0900-0000B2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79" name="Picture 363" descr="https://apps.fldfs.com/SURVEY/Images/spacer.gif">
          <a:extLst>
            <a:ext uri="{FF2B5EF4-FFF2-40B4-BE49-F238E27FC236}">
              <a16:creationId xmlns:a16="http://schemas.microsoft.com/office/drawing/2014/main" id="{00000000-0008-0000-0900-0000B3000000}"/>
            </a:ext>
          </a:extLst>
        </xdr:cNvPr>
        <xdr:cNvPicPr>
          <a:picLocks noChangeAspect="1"/>
        </xdr:cNvPicPr>
      </xdr:nvPicPr>
      <xdr:blipFill>
        <a:blip xmlns:r="http://schemas.openxmlformats.org/officeDocument/2006/relationships" r:embed="rId1"/>
        <a:stretch>
          <a:fillRect/>
        </a:stretch>
      </xdr:blipFill>
      <xdr:spPr bwMode="auto">
        <a:xfrm>
          <a:off x="1657350" y="398145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0" name="Picture 363" descr="https://apps.fldfs.com/SURVEY/Images/spacer.gif">
          <a:extLst>
            <a:ext uri="{FF2B5EF4-FFF2-40B4-BE49-F238E27FC236}">
              <a16:creationId xmlns:a16="http://schemas.microsoft.com/office/drawing/2014/main" id="{00000000-0008-0000-0900-0000B4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1" name="Picture 363" descr="https://apps.fldfs.com/SURVEY/Images/spacer.gif">
          <a:extLst>
            <a:ext uri="{FF2B5EF4-FFF2-40B4-BE49-F238E27FC236}">
              <a16:creationId xmlns:a16="http://schemas.microsoft.com/office/drawing/2014/main" id="{00000000-0008-0000-0900-0000B5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2" name="Picture 363" descr="https://apps.fldfs.com/SURVEY/Images/spacer.gif">
          <a:extLst>
            <a:ext uri="{FF2B5EF4-FFF2-40B4-BE49-F238E27FC236}">
              <a16:creationId xmlns:a16="http://schemas.microsoft.com/office/drawing/2014/main" id="{00000000-0008-0000-0900-0000B6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3" name="Picture 363" descr="https://apps.fldfs.com/SURVEY/Images/spacer.gif">
          <a:extLst>
            <a:ext uri="{FF2B5EF4-FFF2-40B4-BE49-F238E27FC236}">
              <a16:creationId xmlns:a16="http://schemas.microsoft.com/office/drawing/2014/main" id="{00000000-0008-0000-0900-0000B7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4" name="Picture 363" descr="https://apps.fldfs.com/SURVEY/Images/spacer.gif">
          <a:extLst>
            <a:ext uri="{FF2B5EF4-FFF2-40B4-BE49-F238E27FC236}">
              <a16:creationId xmlns:a16="http://schemas.microsoft.com/office/drawing/2014/main" id="{00000000-0008-0000-0900-0000B8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5" name="Picture 363" descr="https://apps.fldfs.com/SURVEY/Images/spacer.gif">
          <a:extLst>
            <a:ext uri="{FF2B5EF4-FFF2-40B4-BE49-F238E27FC236}">
              <a16:creationId xmlns:a16="http://schemas.microsoft.com/office/drawing/2014/main" id="{00000000-0008-0000-0900-0000B9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6" name="Picture 363" descr="https://apps.fldfs.com/SURVEY/Images/spacer.gif">
          <a:extLst>
            <a:ext uri="{FF2B5EF4-FFF2-40B4-BE49-F238E27FC236}">
              <a16:creationId xmlns:a16="http://schemas.microsoft.com/office/drawing/2014/main" id="{00000000-0008-0000-0900-0000BA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7" name="Picture 363" descr="https://apps.fldfs.com/SURVEY/Images/spacer.gif">
          <a:extLst>
            <a:ext uri="{FF2B5EF4-FFF2-40B4-BE49-F238E27FC236}">
              <a16:creationId xmlns:a16="http://schemas.microsoft.com/office/drawing/2014/main" id="{00000000-0008-0000-0900-0000BB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8" name="Picture 363" descr="https://apps.fldfs.com/SURVEY/Images/spacer.gif">
          <a:extLst>
            <a:ext uri="{FF2B5EF4-FFF2-40B4-BE49-F238E27FC236}">
              <a16:creationId xmlns:a16="http://schemas.microsoft.com/office/drawing/2014/main" id="{00000000-0008-0000-0900-0000BC000000}"/>
            </a:ext>
          </a:extLst>
        </xdr:cNvPr>
        <xdr:cNvPicPr>
          <a:picLocks noChangeAspect="1"/>
        </xdr:cNvPicPr>
      </xdr:nvPicPr>
      <xdr:blipFill>
        <a:blip xmlns:r="http://schemas.openxmlformats.org/officeDocument/2006/relationships" r:embed="rId1"/>
        <a:stretch>
          <a:fillRect/>
        </a:stretch>
      </xdr:blipFill>
      <xdr:spPr bwMode="auto">
        <a:xfrm>
          <a:off x="1657350" y="439293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9" name="Picture 363" descr="https://apps.fldfs.com/SURVEY/Images/spacer.gif">
          <a:extLst>
            <a:ext uri="{FF2B5EF4-FFF2-40B4-BE49-F238E27FC236}">
              <a16:creationId xmlns:a16="http://schemas.microsoft.com/office/drawing/2014/main" id="{00000000-0008-0000-0900-0000BD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0" name="Picture 363" descr="https://apps.fldfs.com/SURVEY/Images/spacer.gif">
          <a:extLst>
            <a:ext uri="{FF2B5EF4-FFF2-40B4-BE49-F238E27FC236}">
              <a16:creationId xmlns:a16="http://schemas.microsoft.com/office/drawing/2014/main" id="{00000000-0008-0000-0900-0000BE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1" name="Picture 363" descr="https://apps.fldfs.com/SURVEY/Images/spacer.gif">
          <a:extLst>
            <a:ext uri="{FF2B5EF4-FFF2-40B4-BE49-F238E27FC236}">
              <a16:creationId xmlns:a16="http://schemas.microsoft.com/office/drawing/2014/main" id="{00000000-0008-0000-0900-0000BF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2" name="Picture 363" descr="https://apps.fldfs.com/SURVEY/Images/spacer.gif">
          <a:extLst>
            <a:ext uri="{FF2B5EF4-FFF2-40B4-BE49-F238E27FC236}">
              <a16:creationId xmlns:a16="http://schemas.microsoft.com/office/drawing/2014/main" id="{00000000-0008-0000-0900-0000C0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3" name="Picture 363" descr="https://apps.fldfs.com/SURVEY/Images/spacer.gif">
          <a:extLst>
            <a:ext uri="{FF2B5EF4-FFF2-40B4-BE49-F238E27FC236}">
              <a16:creationId xmlns:a16="http://schemas.microsoft.com/office/drawing/2014/main" id="{00000000-0008-0000-0900-0000C1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4" name="Picture 363" descr="https://apps.fldfs.com/SURVEY/Images/spacer.gif">
          <a:extLst>
            <a:ext uri="{FF2B5EF4-FFF2-40B4-BE49-F238E27FC236}">
              <a16:creationId xmlns:a16="http://schemas.microsoft.com/office/drawing/2014/main" id="{00000000-0008-0000-0900-0000C2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5" name="Picture 363" descr="https://apps.fldfs.com/SURVEY/Images/spacer.gif">
          <a:extLst>
            <a:ext uri="{FF2B5EF4-FFF2-40B4-BE49-F238E27FC236}">
              <a16:creationId xmlns:a16="http://schemas.microsoft.com/office/drawing/2014/main" id="{00000000-0008-0000-0900-0000C3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6" name="Picture 363" descr="https://apps.fldfs.com/SURVEY/Images/spacer.gif">
          <a:extLst>
            <a:ext uri="{FF2B5EF4-FFF2-40B4-BE49-F238E27FC236}">
              <a16:creationId xmlns:a16="http://schemas.microsoft.com/office/drawing/2014/main" id="{00000000-0008-0000-0900-0000C4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97" name="Picture 363" descr="https://apps.fldfs.com/SURVEY/Images/spacer.gif">
          <a:extLst>
            <a:ext uri="{FF2B5EF4-FFF2-40B4-BE49-F238E27FC236}">
              <a16:creationId xmlns:a16="http://schemas.microsoft.com/office/drawing/2014/main" id="{00000000-0008-0000-0900-0000C5000000}"/>
            </a:ext>
          </a:extLst>
        </xdr:cNvPr>
        <xdr:cNvPicPr>
          <a:picLocks noChangeAspect="1"/>
        </xdr:cNvPicPr>
      </xdr:nvPicPr>
      <xdr:blipFill>
        <a:blip xmlns:r="http://schemas.openxmlformats.org/officeDocument/2006/relationships" r:embed="rId1"/>
        <a:stretch>
          <a:fillRect/>
        </a:stretch>
      </xdr:blipFill>
      <xdr:spPr bwMode="auto">
        <a:xfrm>
          <a:off x="1657350" y="442341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198" name="Picture 363" descr="https://apps.fldfs.com/SURVEY/Images/spacer.gif">
          <a:extLst>
            <a:ext uri="{FF2B5EF4-FFF2-40B4-BE49-F238E27FC236}">
              <a16:creationId xmlns:a16="http://schemas.microsoft.com/office/drawing/2014/main" id="{00000000-0008-0000-0900-0000C6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199" name="Picture 363" descr="https://apps.fldfs.com/SURVEY/Images/spacer.gif">
          <a:extLst>
            <a:ext uri="{FF2B5EF4-FFF2-40B4-BE49-F238E27FC236}">
              <a16:creationId xmlns:a16="http://schemas.microsoft.com/office/drawing/2014/main" id="{00000000-0008-0000-0900-0000C7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0" name="Picture 363" descr="https://apps.fldfs.com/SURVEY/Images/spacer.gif">
          <a:extLst>
            <a:ext uri="{FF2B5EF4-FFF2-40B4-BE49-F238E27FC236}">
              <a16:creationId xmlns:a16="http://schemas.microsoft.com/office/drawing/2014/main" id="{00000000-0008-0000-0900-0000C8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1" name="Picture 363" descr="https://apps.fldfs.com/SURVEY/Images/spacer.gif">
          <a:extLst>
            <a:ext uri="{FF2B5EF4-FFF2-40B4-BE49-F238E27FC236}">
              <a16:creationId xmlns:a16="http://schemas.microsoft.com/office/drawing/2014/main" id="{00000000-0008-0000-0900-0000C9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2" name="Picture 363" descr="https://apps.fldfs.com/SURVEY/Images/spacer.gif">
          <a:extLst>
            <a:ext uri="{FF2B5EF4-FFF2-40B4-BE49-F238E27FC236}">
              <a16:creationId xmlns:a16="http://schemas.microsoft.com/office/drawing/2014/main" id="{00000000-0008-0000-0900-0000CA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3" name="Picture 363" descr="https://apps.fldfs.com/SURVEY/Images/spacer.gif">
          <a:extLst>
            <a:ext uri="{FF2B5EF4-FFF2-40B4-BE49-F238E27FC236}">
              <a16:creationId xmlns:a16="http://schemas.microsoft.com/office/drawing/2014/main" id="{00000000-0008-0000-0900-0000CB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4" name="Picture 363" descr="https://apps.fldfs.com/SURVEY/Images/spacer.gif">
          <a:extLst>
            <a:ext uri="{FF2B5EF4-FFF2-40B4-BE49-F238E27FC236}">
              <a16:creationId xmlns:a16="http://schemas.microsoft.com/office/drawing/2014/main" id="{00000000-0008-0000-0900-0000CC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5" name="Picture 363" descr="https://apps.fldfs.com/SURVEY/Images/spacer.gif">
          <a:extLst>
            <a:ext uri="{FF2B5EF4-FFF2-40B4-BE49-F238E27FC236}">
              <a16:creationId xmlns:a16="http://schemas.microsoft.com/office/drawing/2014/main" id="{00000000-0008-0000-0900-0000CD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6" name="Picture 363" descr="https://apps.fldfs.com/SURVEY/Images/spacer.gif">
          <a:extLst>
            <a:ext uri="{FF2B5EF4-FFF2-40B4-BE49-F238E27FC236}">
              <a16:creationId xmlns:a16="http://schemas.microsoft.com/office/drawing/2014/main" id="{00000000-0008-0000-0900-0000CE000000}"/>
            </a:ext>
          </a:extLst>
        </xdr:cNvPr>
        <xdr:cNvPicPr>
          <a:picLocks noChangeAspect="1"/>
        </xdr:cNvPicPr>
      </xdr:nvPicPr>
      <xdr:blipFill>
        <a:blip xmlns:r="http://schemas.openxmlformats.org/officeDocument/2006/relationships" r:embed="rId1"/>
        <a:stretch>
          <a:fillRect/>
        </a:stretch>
      </xdr:blipFill>
      <xdr:spPr bwMode="auto">
        <a:xfrm>
          <a:off x="1657350" y="497586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07" name="Picture 363" descr="https://apps.fldfs.com/SURVEY/Images/spacer.gif">
          <a:extLst>
            <a:ext uri="{FF2B5EF4-FFF2-40B4-BE49-F238E27FC236}">
              <a16:creationId xmlns:a16="http://schemas.microsoft.com/office/drawing/2014/main" id="{00000000-0008-0000-0900-0000CF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08" name="Picture 363" descr="https://apps.fldfs.com/SURVEY/Images/spacer.gif">
          <a:extLst>
            <a:ext uri="{FF2B5EF4-FFF2-40B4-BE49-F238E27FC236}">
              <a16:creationId xmlns:a16="http://schemas.microsoft.com/office/drawing/2014/main" id="{00000000-0008-0000-0900-0000D0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09" name="Picture 363" descr="https://apps.fldfs.com/SURVEY/Images/spacer.gif">
          <a:extLst>
            <a:ext uri="{FF2B5EF4-FFF2-40B4-BE49-F238E27FC236}">
              <a16:creationId xmlns:a16="http://schemas.microsoft.com/office/drawing/2014/main" id="{00000000-0008-0000-0900-0000D1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10" name="Picture 363" descr="https://apps.fldfs.com/SURVEY/Images/spacer.gif">
          <a:extLst>
            <a:ext uri="{FF2B5EF4-FFF2-40B4-BE49-F238E27FC236}">
              <a16:creationId xmlns:a16="http://schemas.microsoft.com/office/drawing/2014/main" id="{00000000-0008-0000-0900-0000D2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11" name="Picture 363" descr="https://apps.fldfs.com/SURVEY/Images/spacer.gif">
          <a:extLst>
            <a:ext uri="{FF2B5EF4-FFF2-40B4-BE49-F238E27FC236}">
              <a16:creationId xmlns:a16="http://schemas.microsoft.com/office/drawing/2014/main" id="{00000000-0008-0000-0900-0000D3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12" name="Picture 363" descr="https://apps.fldfs.com/SURVEY/Images/spacer.gif">
          <a:extLst>
            <a:ext uri="{FF2B5EF4-FFF2-40B4-BE49-F238E27FC236}">
              <a16:creationId xmlns:a16="http://schemas.microsoft.com/office/drawing/2014/main" id="{00000000-0008-0000-0900-0000D4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13" name="Picture 363" descr="https://apps.fldfs.com/SURVEY/Images/spacer.gif">
          <a:extLst>
            <a:ext uri="{FF2B5EF4-FFF2-40B4-BE49-F238E27FC236}">
              <a16:creationId xmlns:a16="http://schemas.microsoft.com/office/drawing/2014/main" id="{00000000-0008-0000-0900-0000D5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14" name="Picture 363" descr="https://apps.fldfs.com/SURVEY/Images/spacer.gif">
          <a:extLst>
            <a:ext uri="{FF2B5EF4-FFF2-40B4-BE49-F238E27FC236}">
              <a16:creationId xmlns:a16="http://schemas.microsoft.com/office/drawing/2014/main" id="{00000000-0008-0000-0900-0000D6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15" name="Picture 363" descr="https://apps.fldfs.com/SURVEY/Images/spacer.gif">
          <a:extLst>
            <a:ext uri="{FF2B5EF4-FFF2-40B4-BE49-F238E27FC236}">
              <a16:creationId xmlns:a16="http://schemas.microsoft.com/office/drawing/2014/main" id="{00000000-0008-0000-0900-0000D7000000}"/>
            </a:ext>
          </a:extLst>
        </xdr:cNvPr>
        <xdr:cNvPicPr>
          <a:picLocks noChangeAspect="1"/>
        </xdr:cNvPicPr>
      </xdr:nvPicPr>
      <xdr:blipFill>
        <a:blip xmlns:r="http://schemas.openxmlformats.org/officeDocument/2006/relationships" r:embed="rId1"/>
        <a:stretch>
          <a:fillRect/>
        </a:stretch>
      </xdr:blipFill>
      <xdr:spPr bwMode="auto">
        <a:xfrm>
          <a:off x="1657350" y="50063400"/>
          <a:ext cx="9525" cy="9525"/>
        </a:xfrm>
        <a:prstGeom prst="rect">
          <a:avLst/>
        </a:prstGeom>
        <a:noFill/>
        <a:ln w="9525">
          <a:noFill/>
        </a:ln>
      </xdr:spPr>
    </xdr:pic>
    <xdr:clientData/>
  </xdr:twoCellAnchor>
  <xdr:twoCellAnchor>
    <xdr:from>
      <xdr:col>8</xdr:col>
      <xdr:colOff>0</xdr:colOff>
      <xdr:row>8</xdr:row>
      <xdr:rowOff>0</xdr:rowOff>
    </xdr:from>
    <xdr:to>
      <xdr:col>8</xdr:col>
      <xdr:colOff>9525</xdr:colOff>
      <xdr:row>8</xdr:row>
      <xdr:rowOff>9525</xdr:rowOff>
    </xdr:to>
    <xdr:pic>
      <xdr:nvPicPr>
        <xdr:cNvPr id="216" name="Picture 363" descr="https://apps.fldfs.com/SURVEY/Images/spacer.gif">
          <a:extLst>
            <a:ext uri="{FF2B5EF4-FFF2-40B4-BE49-F238E27FC236}">
              <a16:creationId xmlns:a16="http://schemas.microsoft.com/office/drawing/2014/main" id="{00000000-0008-0000-0900-0000D8000000}"/>
            </a:ext>
          </a:extLst>
        </xdr:cNvPr>
        <xdr:cNvPicPr>
          <a:picLocks noChangeAspect="1"/>
        </xdr:cNvPicPr>
      </xdr:nvPicPr>
      <xdr:blipFill>
        <a:blip xmlns:r="http://schemas.openxmlformats.org/officeDocument/2006/relationships" r:embed="rId1"/>
        <a:stretch>
          <a:fillRect/>
        </a:stretch>
      </xdr:blipFill>
      <xdr:spPr bwMode="auto">
        <a:xfrm>
          <a:off x="1657350" y="2105025"/>
          <a:ext cx="9525" cy="9525"/>
        </a:xfrm>
        <a:prstGeom prst="rect">
          <a:avLst/>
        </a:prstGeom>
        <a:noFill/>
        <a:ln w="9525">
          <a:noFill/>
        </a:ln>
      </xdr:spPr>
    </xdr:pic>
    <xdr:clientData/>
  </xdr:twoCellAnchor>
  <xdr:twoCellAnchor>
    <xdr:from>
      <xdr:col>8</xdr:col>
      <xdr:colOff>0</xdr:colOff>
      <xdr:row>9</xdr:row>
      <xdr:rowOff>0</xdr:rowOff>
    </xdr:from>
    <xdr:to>
      <xdr:col>8</xdr:col>
      <xdr:colOff>9525</xdr:colOff>
      <xdr:row>9</xdr:row>
      <xdr:rowOff>9525</xdr:rowOff>
    </xdr:to>
    <xdr:pic>
      <xdr:nvPicPr>
        <xdr:cNvPr id="217" name="Picture 363" descr="https://apps.fldfs.com/SURVEY/Images/spacer.gif">
          <a:extLst>
            <a:ext uri="{FF2B5EF4-FFF2-40B4-BE49-F238E27FC236}">
              <a16:creationId xmlns:a16="http://schemas.microsoft.com/office/drawing/2014/main" id="{00000000-0008-0000-0900-0000D9000000}"/>
            </a:ext>
          </a:extLst>
        </xdr:cNvPr>
        <xdr:cNvPicPr>
          <a:picLocks noChangeAspect="1"/>
        </xdr:cNvPicPr>
      </xdr:nvPicPr>
      <xdr:blipFill>
        <a:blip xmlns:r="http://schemas.openxmlformats.org/officeDocument/2006/relationships" r:embed="rId1"/>
        <a:stretch>
          <a:fillRect/>
        </a:stretch>
      </xdr:blipFill>
      <xdr:spPr bwMode="auto">
        <a:xfrm>
          <a:off x="1657350" y="2305050"/>
          <a:ext cx="9525" cy="9525"/>
        </a:xfrm>
        <a:prstGeom prst="rect">
          <a:avLst/>
        </a:prstGeom>
        <a:noFill/>
        <a:ln w="9525">
          <a:noFill/>
        </a:ln>
      </xdr:spPr>
    </xdr:pic>
    <xdr:clientData/>
  </xdr:twoCellAnchor>
  <xdr:twoCellAnchor>
    <xdr:from>
      <xdr:col>8</xdr:col>
      <xdr:colOff>0</xdr:colOff>
      <xdr:row>10</xdr:row>
      <xdr:rowOff>0</xdr:rowOff>
    </xdr:from>
    <xdr:to>
      <xdr:col>8</xdr:col>
      <xdr:colOff>9525</xdr:colOff>
      <xdr:row>10</xdr:row>
      <xdr:rowOff>9525</xdr:rowOff>
    </xdr:to>
    <xdr:pic>
      <xdr:nvPicPr>
        <xdr:cNvPr id="218" name="Picture 363" descr="https://apps.fldfs.com/SURVEY/Images/spacer.gif">
          <a:extLst>
            <a:ext uri="{FF2B5EF4-FFF2-40B4-BE49-F238E27FC236}">
              <a16:creationId xmlns:a16="http://schemas.microsoft.com/office/drawing/2014/main" id="{00000000-0008-0000-0900-0000DA000000}"/>
            </a:ext>
          </a:extLst>
        </xdr:cNvPr>
        <xdr:cNvPicPr>
          <a:picLocks noChangeAspect="1"/>
        </xdr:cNvPicPr>
      </xdr:nvPicPr>
      <xdr:blipFill>
        <a:blip xmlns:r="http://schemas.openxmlformats.org/officeDocument/2006/relationships" r:embed="rId1"/>
        <a:stretch>
          <a:fillRect/>
        </a:stretch>
      </xdr:blipFill>
      <xdr:spPr bwMode="auto">
        <a:xfrm>
          <a:off x="1657350" y="2505075"/>
          <a:ext cx="9525" cy="9525"/>
        </a:xfrm>
        <a:prstGeom prst="rect">
          <a:avLst/>
        </a:prstGeom>
        <a:noFill/>
        <a:ln w="9525">
          <a:noFill/>
        </a:ln>
      </xdr:spPr>
    </xdr:pic>
    <xdr:clientData/>
  </xdr:twoCellAnchor>
  <xdr:twoCellAnchor>
    <xdr:from>
      <xdr:col>8</xdr:col>
      <xdr:colOff>0</xdr:colOff>
      <xdr:row>11</xdr:row>
      <xdr:rowOff>0</xdr:rowOff>
    </xdr:from>
    <xdr:to>
      <xdr:col>8</xdr:col>
      <xdr:colOff>9525</xdr:colOff>
      <xdr:row>11</xdr:row>
      <xdr:rowOff>9525</xdr:rowOff>
    </xdr:to>
    <xdr:pic>
      <xdr:nvPicPr>
        <xdr:cNvPr id="219" name="Picture 363" descr="https://apps.fldfs.com/SURVEY/Images/spacer.gif">
          <a:extLst>
            <a:ext uri="{FF2B5EF4-FFF2-40B4-BE49-F238E27FC236}">
              <a16:creationId xmlns:a16="http://schemas.microsoft.com/office/drawing/2014/main" id="{00000000-0008-0000-0900-0000DB000000}"/>
            </a:ext>
          </a:extLst>
        </xdr:cNvPr>
        <xdr:cNvPicPr>
          <a:picLocks noChangeAspect="1"/>
        </xdr:cNvPicPr>
      </xdr:nvPicPr>
      <xdr:blipFill>
        <a:blip xmlns:r="http://schemas.openxmlformats.org/officeDocument/2006/relationships" r:embed="rId1"/>
        <a:stretch>
          <a:fillRect/>
        </a:stretch>
      </xdr:blipFill>
      <xdr:spPr bwMode="auto">
        <a:xfrm>
          <a:off x="1657350" y="2705100"/>
          <a:ext cx="9525" cy="9525"/>
        </a:xfrm>
        <a:prstGeom prst="rect">
          <a:avLst/>
        </a:prstGeom>
        <a:noFill/>
        <a:ln w="9525">
          <a:noFill/>
        </a:ln>
      </xdr:spPr>
    </xdr:pic>
    <xdr:clientData/>
  </xdr:twoCellAnchor>
  <xdr:twoCellAnchor>
    <xdr:from>
      <xdr:col>8</xdr:col>
      <xdr:colOff>0</xdr:colOff>
      <xdr:row>12</xdr:row>
      <xdr:rowOff>0</xdr:rowOff>
    </xdr:from>
    <xdr:to>
      <xdr:col>8</xdr:col>
      <xdr:colOff>9525</xdr:colOff>
      <xdr:row>12</xdr:row>
      <xdr:rowOff>9525</xdr:rowOff>
    </xdr:to>
    <xdr:pic>
      <xdr:nvPicPr>
        <xdr:cNvPr id="220" name="Picture 363" descr="https://apps.fldfs.com/SURVEY/Images/spacer.gif">
          <a:extLst>
            <a:ext uri="{FF2B5EF4-FFF2-40B4-BE49-F238E27FC236}">
              <a16:creationId xmlns:a16="http://schemas.microsoft.com/office/drawing/2014/main" id="{00000000-0008-0000-0900-0000DC000000}"/>
            </a:ext>
          </a:extLst>
        </xdr:cNvPr>
        <xdr:cNvPicPr>
          <a:picLocks noChangeAspect="1"/>
        </xdr:cNvPicPr>
      </xdr:nvPicPr>
      <xdr:blipFill>
        <a:blip xmlns:r="http://schemas.openxmlformats.org/officeDocument/2006/relationships" r:embed="rId1"/>
        <a:stretch>
          <a:fillRect/>
        </a:stretch>
      </xdr:blipFill>
      <xdr:spPr bwMode="auto">
        <a:xfrm>
          <a:off x="1657350" y="2905125"/>
          <a:ext cx="9525" cy="9525"/>
        </a:xfrm>
        <a:prstGeom prst="rect">
          <a:avLst/>
        </a:prstGeom>
        <a:noFill/>
        <a:ln w="9525">
          <a:noFill/>
        </a:ln>
      </xdr:spPr>
    </xdr:pic>
    <xdr:clientData/>
  </xdr:twoCellAnchor>
  <xdr:twoCellAnchor>
    <xdr:from>
      <xdr:col>8</xdr:col>
      <xdr:colOff>0</xdr:colOff>
      <xdr:row>13</xdr:row>
      <xdr:rowOff>0</xdr:rowOff>
    </xdr:from>
    <xdr:to>
      <xdr:col>8</xdr:col>
      <xdr:colOff>9525</xdr:colOff>
      <xdr:row>13</xdr:row>
      <xdr:rowOff>9525</xdr:rowOff>
    </xdr:to>
    <xdr:pic>
      <xdr:nvPicPr>
        <xdr:cNvPr id="221" name="Picture 363" descr="https://apps.fldfs.com/SURVEY/Images/spacer.gif">
          <a:extLst>
            <a:ext uri="{FF2B5EF4-FFF2-40B4-BE49-F238E27FC236}">
              <a16:creationId xmlns:a16="http://schemas.microsoft.com/office/drawing/2014/main" id="{00000000-0008-0000-0900-0000DD000000}"/>
            </a:ext>
          </a:extLst>
        </xdr:cNvPr>
        <xdr:cNvPicPr>
          <a:picLocks noChangeAspect="1"/>
        </xdr:cNvPicPr>
      </xdr:nvPicPr>
      <xdr:blipFill>
        <a:blip xmlns:r="http://schemas.openxmlformats.org/officeDocument/2006/relationships" r:embed="rId1"/>
        <a:stretch>
          <a:fillRect/>
        </a:stretch>
      </xdr:blipFill>
      <xdr:spPr bwMode="auto">
        <a:xfrm>
          <a:off x="1657350" y="3105150"/>
          <a:ext cx="9525" cy="9525"/>
        </a:xfrm>
        <a:prstGeom prst="rect">
          <a:avLst/>
        </a:prstGeom>
        <a:noFill/>
        <a:ln w="9525">
          <a:noFill/>
        </a:ln>
      </xdr:spPr>
    </xdr:pic>
    <xdr:clientData/>
  </xdr:twoCellAnchor>
  <xdr:twoCellAnchor>
    <xdr:from>
      <xdr:col>8</xdr:col>
      <xdr:colOff>0</xdr:colOff>
      <xdr:row>14</xdr:row>
      <xdr:rowOff>0</xdr:rowOff>
    </xdr:from>
    <xdr:to>
      <xdr:col>8</xdr:col>
      <xdr:colOff>9525</xdr:colOff>
      <xdr:row>14</xdr:row>
      <xdr:rowOff>9525</xdr:rowOff>
    </xdr:to>
    <xdr:pic>
      <xdr:nvPicPr>
        <xdr:cNvPr id="222" name="Picture 363" descr="https://apps.fldfs.com/SURVEY/Images/spacer.gif">
          <a:extLst>
            <a:ext uri="{FF2B5EF4-FFF2-40B4-BE49-F238E27FC236}">
              <a16:creationId xmlns:a16="http://schemas.microsoft.com/office/drawing/2014/main" id="{00000000-0008-0000-0900-0000DE000000}"/>
            </a:ext>
          </a:extLst>
        </xdr:cNvPr>
        <xdr:cNvPicPr>
          <a:picLocks noChangeAspect="1"/>
        </xdr:cNvPicPr>
      </xdr:nvPicPr>
      <xdr:blipFill>
        <a:blip xmlns:r="http://schemas.openxmlformats.org/officeDocument/2006/relationships" r:embed="rId1"/>
        <a:stretch>
          <a:fillRect/>
        </a:stretch>
      </xdr:blipFill>
      <xdr:spPr bwMode="auto">
        <a:xfrm>
          <a:off x="1657350" y="3305175"/>
          <a:ext cx="9525" cy="9525"/>
        </a:xfrm>
        <a:prstGeom prst="rect">
          <a:avLst/>
        </a:prstGeom>
        <a:noFill/>
        <a:ln w="9525">
          <a:noFill/>
        </a:ln>
      </xdr:spPr>
    </xdr:pic>
    <xdr:clientData/>
  </xdr:twoCellAnchor>
  <xdr:twoCellAnchor>
    <xdr:from>
      <xdr:col>8</xdr:col>
      <xdr:colOff>0</xdr:colOff>
      <xdr:row>15</xdr:row>
      <xdr:rowOff>0</xdr:rowOff>
    </xdr:from>
    <xdr:to>
      <xdr:col>8</xdr:col>
      <xdr:colOff>9525</xdr:colOff>
      <xdr:row>15</xdr:row>
      <xdr:rowOff>9525</xdr:rowOff>
    </xdr:to>
    <xdr:pic>
      <xdr:nvPicPr>
        <xdr:cNvPr id="223" name="Picture 363" descr="https://apps.fldfs.com/SURVEY/Images/spacer.gif">
          <a:extLst>
            <a:ext uri="{FF2B5EF4-FFF2-40B4-BE49-F238E27FC236}">
              <a16:creationId xmlns:a16="http://schemas.microsoft.com/office/drawing/2014/main" id="{00000000-0008-0000-0900-0000DF000000}"/>
            </a:ext>
          </a:extLst>
        </xdr:cNvPr>
        <xdr:cNvPicPr>
          <a:picLocks noChangeAspect="1"/>
        </xdr:cNvPicPr>
      </xdr:nvPicPr>
      <xdr:blipFill>
        <a:blip xmlns:r="http://schemas.openxmlformats.org/officeDocument/2006/relationships" r:embed="rId1"/>
        <a:stretch>
          <a:fillRect/>
        </a:stretch>
      </xdr:blipFill>
      <xdr:spPr bwMode="auto">
        <a:xfrm>
          <a:off x="1657350" y="3505200"/>
          <a:ext cx="9525" cy="9525"/>
        </a:xfrm>
        <a:prstGeom prst="rect">
          <a:avLst/>
        </a:prstGeom>
        <a:noFill/>
        <a:ln w="9525">
          <a:noFill/>
        </a:ln>
      </xdr:spPr>
    </xdr:pic>
    <xdr:clientData/>
  </xdr:twoCellAnchor>
  <xdr:twoCellAnchor>
    <xdr:from>
      <xdr:col>8</xdr:col>
      <xdr:colOff>0</xdr:colOff>
      <xdr:row>16</xdr:row>
      <xdr:rowOff>0</xdr:rowOff>
    </xdr:from>
    <xdr:to>
      <xdr:col>8</xdr:col>
      <xdr:colOff>9525</xdr:colOff>
      <xdr:row>16</xdr:row>
      <xdr:rowOff>9525</xdr:rowOff>
    </xdr:to>
    <xdr:pic>
      <xdr:nvPicPr>
        <xdr:cNvPr id="224" name="Picture 363" descr="https://apps.fldfs.com/SURVEY/Images/spacer.gif">
          <a:extLst>
            <a:ext uri="{FF2B5EF4-FFF2-40B4-BE49-F238E27FC236}">
              <a16:creationId xmlns:a16="http://schemas.microsoft.com/office/drawing/2014/main" id="{00000000-0008-0000-0900-0000E0000000}"/>
            </a:ext>
          </a:extLst>
        </xdr:cNvPr>
        <xdr:cNvPicPr>
          <a:picLocks noChangeAspect="1"/>
        </xdr:cNvPicPr>
      </xdr:nvPicPr>
      <xdr:blipFill>
        <a:blip xmlns:r="http://schemas.openxmlformats.org/officeDocument/2006/relationships" r:embed="rId1"/>
        <a:stretch>
          <a:fillRect/>
        </a:stretch>
      </xdr:blipFill>
      <xdr:spPr bwMode="auto">
        <a:xfrm>
          <a:off x="1657350" y="3705225"/>
          <a:ext cx="9525" cy="9525"/>
        </a:xfrm>
        <a:prstGeom prst="rect">
          <a:avLst/>
        </a:prstGeom>
        <a:noFill/>
        <a:ln w="9525">
          <a:noFill/>
        </a:ln>
      </xdr:spPr>
    </xdr:pic>
    <xdr:clientData/>
  </xdr:twoCellAnchor>
  <xdr:twoCellAnchor>
    <xdr:from>
      <xdr:col>8</xdr:col>
      <xdr:colOff>0</xdr:colOff>
      <xdr:row>17</xdr:row>
      <xdr:rowOff>0</xdr:rowOff>
    </xdr:from>
    <xdr:to>
      <xdr:col>8</xdr:col>
      <xdr:colOff>9525</xdr:colOff>
      <xdr:row>17</xdr:row>
      <xdr:rowOff>9525</xdr:rowOff>
    </xdr:to>
    <xdr:pic>
      <xdr:nvPicPr>
        <xdr:cNvPr id="225" name="Picture 363" descr="https://apps.fldfs.com/SURVEY/Images/spacer.gif">
          <a:extLst>
            <a:ext uri="{FF2B5EF4-FFF2-40B4-BE49-F238E27FC236}">
              <a16:creationId xmlns:a16="http://schemas.microsoft.com/office/drawing/2014/main" id="{00000000-0008-0000-0900-0000E1000000}"/>
            </a:ext>
          </a:extLst>
        </xdr:cNvPr>
        <xdr:cNvPicPr>
          <a:picLocks noChangeAspect="1"/>
        </xdr:cNvPicPr>
      </xdr:nvPicPr>
      <xdr:blipFill>
        <a:blip xmlns:r="http://schemas.openxmlformats.org/officeDocument/2006/relationships" r:embed="rId1"/>
        <a:stretch>
          <a:fillRect/>
        </a:stretch>
      </xdr:blipFill>
      <xdr:spPr bwMode="auto">
        <a:xfrm>
          <a:off x="1657350" y="3905250"/>
          <a:ext cx="9525" cy="9525"/>
        </a:xfrm>
        <a:prstGeom prst="rect">
          <a:avLst/>
        </a:prstGeom>
        <a:noFill/>
        <a:ln w="9525">
          <a:noFill/>
        </a:ln>
      </xdr:spPr>
    </xdr:pic>
    <xdr:clientData/>
  </xdr:twoCellAnchor>
  <xdr:twoCellAnchor>
    <xdr:from>
      <xdr:col>8</xdr:col>
      <xdr:colOff>0</xdr:colOff>
      <xdr:row>18</xdr:row>
      <xdr:rowOff>0</xdr:rowOff>
    </xdr:from>
    <xdr:to>
      <xdr:col>8</xdr:col>
      <xdr:colOff>9525</xdr:colOff>
      <xdr:row>18</xdr:row>
      <xdr:rowOff>9525</xdr:rowOff>
    </xdr:to>
    <xdr:pic>
      <xdr:nvPicPr>
        <xdr:cNvPr id="226" name="Picture 363" descr="https://apps.fldfs.com/SURVEY/Images/spacer.gif">
          <a:extLst>
            <a:ext uri="{FF2B5EF4-FFF2-40B4-BE49-F238E27FC236}">
              <a16:creationId xmlns:a16="http://schemas.microsoft.com/office/drawing/2014/main" id="{00000000-0008-0000-0900-0000E2000000}"/>
            </a:ext>
          </a:extLst>
        </xdr:cNvPr>
        <xdr:cNvPicPr>
          <a:picLocks noChangeAspect="1"/>
        </xdr:cNvPicPr>
      </xdr:nvPicPr>
      <xdr:blipFill>
        <a:blip xmlns:r="http://schemas.openxmlformats.org/officeDocument/2006/relationships" r:embed="rId1"/>
        <a:stretch>
          <a:fillRect/>
        </a:stretch>
      </xdr:blipFill>
      <xdr:spPr bwMode="auto">
        <a:xfrm>
          <a:off x="1657350" y="4105275"/>
          <a:ext cx="9525" cy="9525"/>
        </a:xfrm>
        <a:prstGeom prst="rect">
          <a:avLst/>
        </a:prstGeom>
        <a:noFill/>
        <a:ln w="9525">
          <a:noFill/>
        </a:ln>
      </xdr:spPr>
    </xdr:pic>
    <xdr:clientData/>
  </xdr:twoCellAnchor>
  <xdr:twoCellAnchor>
    <xdr:from>
      <xdr:col>8</xdr:col>
      <xdr:colOff>0</xdr:colOff>
      <xdr:row>19</xdr:row>
      <xdr:rowOff>0</xdr:rowOff>
    </xdr:from>
    <xdr:to>
      <xdr:col>8</xdr:col>
      <xdr:colOff>9525</xdr:colOff>
      <xdr:row>19</xdr:row>
      <xdr:rowOff>9525</xdr:rowOff>
    </xdr:to>
    <xdr:pic>
      <xdr:nvPicPr>
        <xdr:cNvPr id="227" name="Picture 363" descr="https://apps.fldfs.com/SURVEY/Images/spacer.gif">
          <a:extLst>
            <a:ext uri="{FF2B5EF4-FFF2-40B4-BE49-F238E27FC236}">
              <a16:creationId xmlns:a16="http://schemas.microsoft.com/office/drawing/2014/main" id="{00000000-0008-0000-0900-0000E3000000}"/>
            </a:ext>
          </a:extLst>
        </xdr:cNvPr>
        <xdr:cNvPicPr>
          <a:picLocks noChangeAspect="1"/>
        </xdr:cNvPicPr>
      </xdr:nvPicPr>
      <xdr:blipFill>
        <a:blip xmlns:r="http://schemas.openxmlformats.org/officeDocument/2006/relationships" r:embed="rId1"/>
        <a:stretch>
          <a:fillRect/>
        </a:stretch>
      </xdr:blipFill>
      <xdr:spPr bwMode="auto">
        <a:xfrm>
          <a:off x="1657350" y="4305300"/>
          <a:ext cx="9525" cy="9525"/>
        </a:xfrm>
        <a:prstGeom prst="rect">
          <a:avLst/>
        </a:prstGeom>
        <a:noFill/>
        <a:ln w="9525">
          <a:noFill/>
        </a:ln>
      </xdr:spPr>
    </xdr:pic>
    <xdr:clientData/>
  </xdr:twoCellAnchor>
  <xdr:twoCellAnchor>
    <xdr:from>
      <xdr:col>8</xdr:col>
      <xdr:colOff>0</xdr:colOff>
      <xdr:row>20</xdr:row>
      <xdr:rowOff>0</xdr:rowOff>
    </xdr:from>
    <xdr:to>
      <xdr:col>8</xdr:col>
      <xdr:colOff>9525</xdr:colOff>
      <xdr:row>20</xdr:row>
      <xdr:rowOff>9525</xdr:rowOff>
    </xdr:to>
    <xdr:pic>
      <xdr:nvPicPr>
        <xdr:cNvPr id="228" name="Picture 363" descr="https://apps.fldfs.com/SURVEY/Images/spacer.gif">
          <a:extLst>
            <a:ext uri="{FF2B5EF4-FFF2-40B4-BE49-F238E27FC236}">
              <a16:creationId xmlns:a16="http://schemas.microsoft.com/office/drawing/2014/main" id="{00000000-0008-0000-0900-0000E4000000}"/>
            </a:ext>
          </a:extLst>
        </xdr:cNvPr>
        <xdr:cNvPicPr>
          <a:picLocks noChangeAspect="1"/>
        </xdr:cNvPicPr>
      </xdr:nvPicPr>
      <xdr:blipFill>
        <a:blip xmlns:r="http://schemas.openxmlformats.org/officeDocument/2006/relationships" r:embed="rId1"/>
        <a:stretch>
          <a:fillRect/>
        </a:stretch>
      </xdr:blipFill>
      <xdr:spPr bwMode="auto">
        <a:xfrm>
          <a:off x="1657350" y="4505325"/>
          <a:ext cx="9525" cy="9525"/>
        </a:xfrm>
        <a:prstGeom prst="rect">
          <a:avLst/>
        </a:prstGeom>
        <a:noFill/>
        <a:ln w="9525">
          <a:noFill/>
        </a:ln>
      </xdr:spPr>
    </xdr:pic>
    <xdr:clientData/>
  </xdr:twoCellAnchor>
  <xdr:twoCellAnchor>
    <xdr:from>
      <xdr:col>8</xdr:col>
      <xdr:colOff>0</xdr:colOff>
      <xdr:row>21</xdr:row>
      <xdr:rowOff>0</xdr:rowOff>
    </xdr:from>
    <xdr:to>
      <xdr:col>8</xdr:col>
      <xdr:colOff>9525</xdr:colOff>
      <xdr:row>21</xdr:row>
      <xdr:rowOff>9525</xdr:rowOff>
    </xdr:to>
    <xdr:pic>
      <xdr:nvPicPr>
        <xdr:cNvPr id="229" name="Picture 363" descr="https://apps.fldfs.com/SURVEY/Images/spacer.gif">
          <a:extLst>
            <a:ext uri="{FF2B5EF4-FFF2-40B4-BE49-F238E27FC236}">
              <a16:creationId xmlns:a16="http://schemas.microsoft.com/office/drawing/2014/main" id="{00000000-0008-0000-0900-0000E5000000}"/>
            </a:ext>
          </a:extLst>
        </xdr:cNvPr>
        <xdr:cNvPicPr>
          <a:picLocks noChangeAspect="1"/>
        </xdr:cNvPicPr>
      </xdr:nvPicPr>
      <xdr:blipFill>
        <a:blip xmlns:r="http://schemas.openxmlformats.org/officeDocument/2006/relationships" r:embed="rId1"/>
        <a:stretch>
          <a:fillRect/>
        </a:stretch>
      </xdr:blipFill>
      <xdr:spPr bwMode="auto">
        <a:xfrm>
          <a:off x="1657350" y="4705350"/>
          <a:ext cx="9525" cy="9525"/>
        </a:xfrm>
        <a:prstGeom prst="rect">
          <a:avLst/>
        </a:prstGeom>
        <a:noFill/>
        <a:ln w="9525">
          <a:noFill/>
        </a:ln>
      </xdr:spPr>
    </xdr:pic>
    <xdr:clientData/>
  </xdr:twoCellAnchor>
  <xdr:twoCellAnchor>
    <xdr:from>
      <xdr:col>8</xdr:col>
      <xdr:colOff>0</xdr:colOff>
      <xdr:row>22</xdr:row>
      <xdr:rowOff>0</xdr:rowOff>
    </xdr:from>
    <xdr:to>
      <xdr:col>8</xdr:col>
      <xdr:colOff>9525</xdr:colOff>
      <xdr:row>22</xdr:row>
      <xdr:rowOff>9525</xdr:rowOff>
    </xdr:to>
    <xdr:pic>
      <xdr:nvPicPr>
        <xdr:cNvPr id="230" name="Picture 363" descr="https://apps.fldfs.com/SURVEY/Images/spacer.gif">
          <a:extLst>
            <a:ext uri="{FF2B5EF4-FFF2-40B4-BE49-F238E27FC236}">
              <a16:creationId xmlns:a16="http://schemas.microsoft.com/office/drawing/2014/main" id="{00000000-0008-0000-0900-0000E6000000}"/>
            </a:ext>
          </a:extLst>
        </xdr:cNvPr>
        <xdr:cNvPicPr>
          <a:picLocks noChangeAspect="1"/>
        </xdr:cNvPicPr>
      </xdr:nvPicPr>
      <xdr:blipFill>
        <a:blip xmlns:r="http://schemas.openxmlformats.org/officeDocument/2006/relationships" r:embed="rId1"/>
        <a:stretch>
          <a:fillRect/>
        </a:stretch>
      </xdr:blipFill>
      <xdr:spPr bwMode="auto">
        <a:xfrm>
          <a:off x="1657350" y="4905375"/>
          <a:ext cx="9525" cy="9525"/>
        </a:xfrm>
        <a:prstGeom prst="rect">
          <a:avLst/>
        </a:prstGeom>
        <a:noFill/>
        <a:ln w="9525">
          <a:noFill/>
        </a:ln>
      </xdr:spPr>
    </xdr:pic>
    <xdr:clientData/>
  </xdr:twoCellAnchor>
  <xdr:twoCellAnchor>
    <xdr:from>
      <xdr:col>8</xdr:col>
      <xdr:colOff>0</xdr:colOff>
      <xdr:row>23</xdr:row>
      <xdr:rowOff>0</xdr:rowOff>
    </xdr:from>
    <xdr:to>
      <xdr:col>8</xdr:col>
      <xdr:colOff>9525</xdr:colOff>
      <xdr:row>23</xdr:row>
      <xdr:rowOff>9525</xdr:rowOff>
    </xdr:to>
    <xdr:pic>
      <xdr:nvPicPr>
        <xdr:cNvPr id="231" name="Picture 363" descr="https://apps.fldfs.com/SURVEY/Images/spacer.gif">
          <a:extLst>
            <a:ext uri="{FF2B5EF4-FFF2-40B4-BE49-F238E27FC236}">
              <a16:creationId xmlns:a16="http://schemas.microsoft.com/office/drawing/2014/main" id="{00000000-0008-0000-0900-0000E7000000}"/>
            </a:ext>
          </a:extLst>
        </xdr:cNvPr>
        <xdr:cNvPicPr>
          <a:picLocks noChangeAspect="1"/>
        </xdr:cNvPicPr>
      </xdr:nvPicPr>
      <xdr:blipFill>
        <a:blip xmlns:r="http://schemas.openxmlformats.org/officeDocument/2006/relationships" r:embed="rId1"/>
        <a:stretch>
          <a:fillRect/>
        </a:stretch>
      </xdr:blipFill>
      <xdr:spPr bwMode="auto">
        <a:xfrm>
          <a:off x="1657350" y="5105400"/>
          <a:ext cx="9525" cy="9525"/>
        </a:xfrm>
        <a:prstGeom prst="rect">
          <a:avLst/>
        </a:prstGeom>
        <a:noFill/>
        <a:ln w="9525">
          <a:noFill/>
        </a:ln>
      </xdr:spPr>
    </xdr:pic>
    <xdr:clientData/>
  </xdr:twoCellAnchor>
  <xdr:twoCellAnchor>
    <xdr:from>
      <xdr:col>8</xdr:col>
      <xdr:colOff>0</xdr:colOff>
      <xdr:row>24</xdr:row>
      <xdr:rowOff>0</xdr:rowOff>
    </xdr:from>
    <xdr:to>
      <xdr:col>8</xdr:col>
      <xdr:colOff>9525</xdr:colOff>
      <xdr:row>24</xdr:row>
      <xdr:rowOff>9525</xdr:rowOff>
    </xdr:to>
    <xdr:pic>
      <xdr:nvPicPr>
        <xdr:cNvPr id="232" name="Picture 363" descr="https://apps.fldfs.com/SURVEY/Images/spacer.gif">
          <a:extLst>
            <a:ext uri="{FF2B5EF4-FFF2-40B4-BE49-F238E27FC236}">
              <a16:creationId xmlns:a16="http://schemas.microsoft.com/office/drawing/2014/main" id="{00000000-0008-0000-0900-0000E8000000}"/>
            </a:ext>
          </a:extLst>
        </xdr:cNvPr>
        <xdr:cNvPicPr>
          <a:picLocks noChangeAspect="1"/>
        </xdr:cNvPicPr>
      </xdr:nvPicPr>
      <xdr:blipFill>
        <a:blip xmlns:r="http://schemas.openxmlformats.org/officeDocument/2006/relationships" r:embed="rId1"/>
        <a:stretch>
          <a:fillRect/>
        </a:stretch>
      </xdr:blipFill>
      <xdr:spPr bwMode="auto">
        <a:xfrm>
          <a:off x="1657350" y="5305425"/>
          <a:ext cx="9525" cy="9525"/>
        </a:xfrm>
        <a:prstGeom prst="rect">
          <a:avLst/>
        </a:prstGeom>
        <a:noFill/>
        <a:ln w="9525">
          <a:noFill/>
        </a:ln>
      </xdr:spPr>
    </xdr:pic>
    <xdr:clientData/>
  </xdr:twoCellAnchor>
  <xdr:twoCellAnchor>
    <xdr:from>
      <xdr:col>8</xdr:col>
      <xdr:colOff>0</xdr:colOff>
      <xdr:row>25</xdr:row>
      <xdr:rowOff>0</xdr:rowOff>
    </xdr:from>
    <xdr:to>
      <xdr:col>8</xdr:col>
      <xdr:colOff>9525</xdr:colOff>
      <xdr:row>25</xdr:row>
      <xdr:rowOff>9525</xdr:rowOff>
    </xdr:to>
    <xdr:pic>
      <xdr:nvPicPr>
        <xdr:cNvPr id="233" name="Picture 363" descr="https://apps.fldfs.com/SURVEY/Images/spacer.gif">
          <a:extLst>
            <a:ext uri="{FF2B5EF4-FFF2-40B4-BE49-F238E27FC236}">
              <a16:creationId xmlns:a16="http://schemas.microsoft.com/office/drawing/2014/main" id="{00000000-0008-0000-0900-0000E9000000}"/>
            </a:ext>
          </a:extLst>
        </xdr:cNvPr>
        <xdr:cNvPicPr>
          <a:picLocks noChangeAspect="1"/>
        </xdr:cNvPicPr>
      </xdr:nvPicPr>
      <xdr:blipFill>
        <a:blip xmlns:r="http://schemas.openxmlformats.org/officeDocument/2006/relationships" r:embed="rId1"/>
        <a:stretch>
          <a:fillRect/>
        </a:stretch>
      </xdr:blipFill>
      <xdr:spPr bwMode="auto">
        <a:xfrm>
          <a:off x="1657350" y="5505450"/>
          <a:ext cx="9525" cy="9525"/>
        </a:xfrm>
        <a:prstGeom prst="rect">
          <a:avLst/>
        </a:prstGeom>
        <a:noFill/>
        <a:ln w="9525">
          <a:noFill/>
        </a:ln>
      </xdr:spPr>
    </xdr:pic>
    <xdr:clientData/>
  </xdr:twoCellAnchor>
  <xdr:twoCellAnchor>
    <xdr:from>
      <xdr:col>8</xdr:col>
      <xdr:colOff>0</xdr:colOff>
      <xdr:row>26</xdr:row>
      <xdr:rowOff>0</xdr:rowOff>
    </xdr:from>
    <xdr:to>
      <xdr:col>8</xdr:col>
      <xdr:colOff>9525</xdr:colOff>
      <xdr:row>26</xdr:row>
      <xdr:rowOff>9525</xdr:rowOff>
    </xdr:to>
    <xdr:pic>
      <xdr:nvPicPr>
        <xdr:cNvPr id="234" name="Picture 363" descr="https://apps.fldfs.com/SURVEY/Images/spacer.gif">
          <a:extLst>
            <a:ext uri="{FF2B5EF4-FFF2-40B4-BE49-F238E27FC236}">
              <a16:creationId xmlns:a16="http://schemas.microsoft.com/office/drawing/2014/main" id="{00000000-0008-0000-0900-0000EA000000}"/>
            </a:ext>
          </a:extLst>
        </xdr:cNvPr>
        <xdr:cNvPicPr>
          <a:picLocks noChangeAspect="1"/>
        </xdr:cNvPicPr>
      </xdr:nvPicPr>
      <xdr:blipFill>
        <a:blip xmlns:r="http://schemas.openxmlformats.org/officeDocument/2006/relationships" r:embed="rId1"/>
        <a:stretch>
          <a:fillRect/>
        </a:stretch>
      </xdr:blipFill>
      <xdr:spPr bwMode="auto">
        <a:xfrm>
          <a:off x="1657350" y="5705475"/>
          <a:ext cx="9525" cy="9525"/>
        </a:xfrm>
        <a:prstGeom prst="rect">
          <a:avLst/>
        </a:prstGeom>
        <a:noFill/>
        <a:ln w="9525">
          <a:noFill/>
        </a:ln>
      </xdr:spPr>
    </xdr:pic>
    <xdr:clientData/>
  </xdr:twoCellAnchor>
  <xdr:twoCellAnchor>
    <xdr:from>
      <xdr:col>8</xdr:col>
      <xdr:colOff>0</xdr:colOff>
      <xdr:row>28</xdr:row>
      <xdr:rowOff>0</xdr:rowOff>
    </xdr:from>
    <xdr:to>
      <xdr:col>8</xdr:col>
      <xdr:colOff>9525</xdr:colOff>
      <xdr:row>28</xdr:row>
      <xdr:rowOff>9525</xdr:rowOff>
    </xdr:to>
    <xdr:pic>
      <xdr:nvPicPr>
        <xdr:cNvPr id="235" name="Picture 363" descr="https://apps.fldfs.com/SURVEY/Images/spacer.gif">
          <a:extLst>
            <a:ext uri="{FF2B5EF4-FFF2-40B4-BE49-F238E27FC236}">
              <a16:creationId xmlns:a16="http://schemas.microsoft.com/office/drawing/2014/main" id="{00000000-0008-0000-0900-0000EB000000}"/>
            </a:ext>
          </a:extLst>
        </xdr:cNvPr>
        <xdr:cNvPicPr>
          <a:picLocks noChangeAspect="1"/>
        </xdr:cNvPicPr>
      </xdr:nvPicPr>
      <xdr:blipFill>
        <a:blip xmlns:r="http://schemas.openxmlformats.org/officeDocument/2006/relationships" r:embed="rId1"/>
        <a:stretch>
          <a:fillRect/>
        </a:stretch>
      </xdr:blipFill>
      <xdr:spPr bwMode="auto">
        <a:xfrm>
          <a:off x="1657350" y="6105525"/>
          <a:ext cx="9525" cy="9525"/>
        </a:xfrm>
        <a:prstGeom prst="rect">
          <a:avLst/>
        </a:prstGeom>
        <a:noFill/>
        <a:ln w="9525">
          <a:noFill/>
        </a:ln>
      </xdr:spPr>
    </xdr:pic>
    <xdr:clientData/>
  </xdr:twoCellAnchor>
  <xdr:twoCellAnchor>
    <xdr:from>
      <xdr:col>8</xdr:col>
      <xdr:colOff>0</xdr:colOff>
      <xdr:row>29</xdr:row>
      <xdr:rowOff>0</xdr:rowOff>
    </xdr:from>
    <xdr:to>
      <xdr:col>8</xdr:col>
      <xdr:colOff>9525</xdr:colOff>
      <xdr:row>29</xdr:row>
      <xdr:rowOff>9525</xdr:rowOff>
    </xdr:to>
    <xdr:pic>
      <xdr:nvPicPr>
        <xdr:cNvPr id="236" name="Picture 363" descr="https://apps.fldfs.com/SURVEY/Images/spacer.gif">
          <a:extLst>
            <a:ext uri="{FF2B5EF4-FFF2-40B4-BE49-F238E27FC236}">
              <a16:creationId xmlns:a16="http://schemas.microsoft.com/office/drawing/2014/main" id="{00000000-0008-0000-0900-0000EC000000}"/>
            </a:ext>
          </a:extLst>
        </xdr:cNvPr>
        <xdr:cNvPicPr>
          <a:picLocks noChangeAspect="1"/>
        </xdr:cNvPicPr>
      </xdr:nvPicPr>
      <xdr:blipFill>
        <a:blip xmlns:r="http://schemas.openxmlformats.org/officeDocument/2006/relationships" r:embed="rId1"/>
        <a:stretch>
          <a:fillRect/>
        </a:stretch>
      </xdr:blipFill>
      <xdr:spPr bwMode="auto">
        <a:xfrm>
          <a:off x="1657350" y="6305550"/>
          <a:ext cx="9525" cy="9525"/>
        </a:xfrm>
        <a:prstGeom prst="rect">
          <a:avLst/>
        </a:prstGeom>
        <a:noFill/>
        <a:ln w="9525">
          <a:noFill/>
        </a:ln>
      </xdr:spPr>
    </xdr:pic>
    <xdr:clientData/>
  </xdr:twoCellAnchor>
  <xdr:twoCellAnchor>
    <xdr:from>
      <xdr:col>8</xdr:col>
      <xdr:colOff>0</xdr:colOff>
      <xdr:row>29</xdr:row>
      <xdr:rowOff>0</xdr:rowOff>
    </xdr:from>
    <xdr:to>
      <xdr:col>8</xdr:col>
      <xdr:colOff>9525</xdr:colOff>
      <xdr:row>29</xdr:row>
      <xdr:rowOff>9525</xdr:rowOff>
    </xdr:to>
    <xdr:pic>
      <xdr:nvPicPr>
        <xdr:cNvPr id="237" name="Picture 363" descr="https://apps.fldfs.com/SURVEY/Images/spacer.gif">
          <a:extLst>
            <a:ext uri="{FF2B5EF4-FFF2-40B4-BE49-F238E27FC236}">
              <a16:creationId xmlns:a16="http://schemas.microsoft.com/office/drawing/2014/main" id="{00000000-0008-0000-0900-0000ED000000}"/>
            </a:ext>
          </a:extLst>
        </xdr:cNvPr>
        <xdr:cNvPicPr>
          <a:picLocks noChangeAspect="1"/>
        </xdr:cNvPicPr>
      </xdr:nvPicPr>
      <xdr:blipFill>
        <a:blip xmlns:r="http://schemas.openxmlformats.org/officeDocument/2006/relationships" r:embed="rId1"/>
        <a:stretch>
          <a:fillRect/>
        </a:stretch>
      </xdr:blipFill>
      <xdr:spPr bwMode="auto">
        <a:xfrm>
          <a:off x="1657350" y="6305550"/>
          <a:ext cx="9525" cy="9525"/>
        </a:xfrm>
        <a:prstGeom prst="rect">
          <a:avLst/>
        </a:prstGeom>
        <a:noFill/>
        <a:ln w="9525">
          <a:noFill/>
        </a:ln>
      </xdr:spPr>
    </xdr:pic>
    <xdr:clientData/>
  </xdr:twoCellAnchor>
  <xdr:twoCellAnchor>
    <xdr:from>
      <xdr:col>8</xdr:col>
      <xdr:colOff>0</xdr:colOff>
      <xdr:row>30</xdr:row>
      <xdr:rowOff>0</xdr:rowOff>
    </xdr:from>
    <xdr:to>
      <xdr:col>8</xdr:col>
      <xdr:colOff>9525</xdr:colOff>
      <xdr:row>30</xdr:row>
      <xdr:rowOff>9525</xdr:rowOff>
    </xdr:to>
    <xdr:pic>
      <xdr:nvPicPr>
        <xdr:cNvPr id="238" name="Picture 363" descr="https://apps.fldfs.com/SURVEY/Images/spacer.gif">
          <a:extLst>
            <a:ext uri="{FF2B5EF4-FFF2-40B4-BE49-F238E27FC236}">
              <a16:creationId xmlns:a16="http://schemas.microsoft.com/office/drawing/2014/main" id="{00000000-0008-0000-0900-0000EE000000}"/>
            </a:ext>
          </a:extLst>
        </xdr:cNvPr>
        <xdr:cNvPicPr>
          <a:picLocks noChangeAspect="1"/>
        </xdr:cNvPicPr>
      </xdr:nvPicPr>
      <xdr:blipFill>
        <a:blip xmlns:r="http://schemas.openxmlformats.org/officeDocument/2006/relationships" r:embed="rId1"/>
        <a:stretch>
          <a:fillRect/>
        </a:stretch>
      </xdr:blipFill>
      <xdr:spPr bwMode="auto">
        <a:xfrm>
          <a:off x="1657350" y="6505575"/>
          <a:ext cx="9525" cy="9525"/>
        </a:xfrm>
        <a:prstGeom prst="rect">
          <a:avLst/>
        </a:prstGeom>
        <a:noFill/>
        <a:ln w="9525">
          <a:noFill/>
        </a:ln>
      </xdr:spPr>
    </xdr:pic>
    <xdr:clientData/>
  </xdr:twoCellAnchor>
  <xdr:twoCellAnchor>
    <xdr:from>
      <xdr:col>8</xdr:col>
      <xdr:colOff>0</xdr:colOff>
      <xdr:row>30</xdr:row>
      <xdr:rowOff>0</xdr:rowOff>
    </xdr:from>
    <xdr:to>
      <xdr:col>8</xdr:col>
      <xdr:colOff>9525</xdr:colOff>
      <xdr:row>30</xdr:row>
      <xdr:rowOff>9525</xdr:rowOff>
    </xdr:to>
    <xdr:pic>
      <xdr:nvPicPr>
        <xdr:cNvPr id="239" name="Picture 363" descr="https://apps.fldfs.com/SURVEY/Images/spacer.gif">
          <a:extLst>
            <a:ext uri="{FF2B5EF4-FFF2-40B4-BE49-F238E27FC236}">
              <a16:creationId xmlns:a16="http://schemas.microsoft.com/office/drawing/2014/main" id="{00000000-0008-0000-0900-0000EF000000}"/>
            </a:ext>
          </a:extLst>
        </xdr:cNvPr>
        <xdr:cNvPicPr>
          <a:picLocks noChangeAspect="1"/>
        </xdr:cNvPicPr>
      </xdr:nvPicPr>
      <xdr:blipFill>
        <a:blip xmlns:r="http://schemas.openxmlformats.org/officeDocument/2006/relationships" r:embed="rId1"/>
        <a:stretch>
          <a:fillRect/>
        </a:stretch>
      </xdr:blipFill>
      <xdr:spPr bwMode="auto">
        <a:xfrm>
          <a:off x="1657350" y="6505575"/>
          <a:ext cx="9525" cy="9525"/>
        </a:xfrm>
        <a:prstGeom prst="rect">
          <a:avLst/>
        </a:prstGeom>
        <a:noFill/>
        <a:ln w="9525">
          <a:noFill/>
        </a:ln>
      </xdr:spPr>
    </xdr:pic>
    <xdr:clientData/>
  </xdr:twoCellAnchor>
  <xdr:twoCellAnchor>
    <xdr:from>
      <xdr:col>8</xdr:col>
      <xdr:colOff>0</xdr:colOff>
      <xdr:row>31</xdr:row>
      <xdr:rowOff>0</xdr:rowOff>
    </xdr:from>
    <xdr:to>
      <xdr:col>8</xdr:col>
      <xdr:colOff>9525</xdr:colOff>
      <xdr:row>31</xdr:row>
      <xdr:rowOff>9525</xdr:rowOff>
    </xdr:to>
    <xdr:pic>
      <xdr:nvPicPr>
        <xdr:cNvPr id="240" name="Picture 363" descr="https://apps.fldfs.com/SURVEY/Images/spacer.gif">
          <a:extLst>
            <a:ext uri="{FF2B5EF4-FFF2-40B4-BE49-F238E27FC236}">
              <a16:creationId xmlns:a16="http://schemas.microsoft.com/office/drawing/2014/main" id="{00000000-0008-0000-0900-0000F0000000}"/>
            </a:ext>
          </a:extLst>
        </xdr:cNvPr>
        <xdr:cNvPicPr>
          <a:picLocks noChangeAspect="1"/>
        </xdr:cNvPicPr>
      </xdr:nvPicPr>
      <xdr:blipFill>
        <a:blip xmlns:r="http://schemas.openxmlformats.org/officeDocument/2006/relationships" r:embed="rId1"/>
        <a:stretch>
          <a:fillRect/>
        </a:stretch>
      </xdr:blipFill>
      <xdr:spPr bwMode="auto">
        <a:xfrm>
          <a:off x="1657350" y="6705600"/>
          <a:ext cx="9525" cy="9525"/>
        </a:xfrm>
        <a:prstGeom prst="rect">
          <a:avLst/>
        </a:prstGeom>
        <a:noFill/>
        <a:ln w="9525">
          <a:noFill/>
        </a:ln>
      </xdr:spPr>
    </xdr:pic>
    <xdr:clientData/>
  </xdr:twoCellAnchor>
  <xdr:twoCellAnchor>
    <xdr:from>
      <xdr:col>8</xdr:col>
      <xdr:colOff>0</xdr:colOff>
      <xdr:row>31</xdr:row>
      <xdr:rowOff>0</xdr:rowOff>
    </xdr:from>
    <xdr:to>
      <xdr:col>8</xdr:col>
      <xdr:colOff>9525</xdr:colOff>
      <xdr:row>31</xdr:row>
      <xdr:rowOff>9525</xdr:rowOff>
    </xdr:to>
    <xdr:pic>
      <xdr:nvPicPr>
        <xdr:cNvPr id="241" name="Picture 363" descr="https://apps.fldfs.com/SURVEY/Images/spacer.gif">
          <a:extLst>
            <a:ext uri="{FF2B5EF4-FFF2-40B4-BE49-F238E27FC236}">
              <a16:creationId xmlns:a16="http://schemas.microsoft.com/office/drawing/2014/main" id="{00000000-0008-0000-0900-0000F1000000}"/>
            </a:ext>
          </a:extLst>
        </xdr:cNvPr>
        <xdr:cNvPicPr>
          <a:picLocks noChangeAspect="1"/>
        </xdr:cNvPicPr>
      </xdr:nvPicPr>
      <xdr:blipFill>
        <a:blip xmlns:r="http://schemas.openxmlformats.org/officeDocument/2006/relationships" r:embed="rId1"/>
        <a:stretch>
          <a:fillRect/>
        </a:stretch>
      </xdr:blipFill>
      <xdr:spPr bwMode="auto">
        <a:xfrm>
          <a:off x="1657350" y="6705600"/>
          <a:ext cx="9525" cy="9525"/>
        </a:xfrm>
        <a:prstGeom prst="rect">
          <a:avLst/>
        </a:prstGeom>
        <a:noFill/>
        <a:ln w="9525">
          <a:noFill/>
        </a:ln>
      </xdr:spPr>
    </xdr:pic>
    <xdr:clientData/>
  </xdr:twoCellAnchor>
  <xdr:twoCellAnchor>
    <xdr:from>
      <xdr:col>8</xdr:col>
      <xdr:colOff>0</xdr:colOff>
      <xdr:row>32</xdr:row>
      <xdr:rowOff>0</xdr:rowOff>
    </xdr:from>
    <xdr:to>
      <xdr:col>8</xdr:col>
      <xdr:colOff>9525</xdr:colOff>
      <xdr:row>32</xdr:row>
      <xdr:rowOff>9525</xdr:rowOff>
    </xdr:to>
    <xdr:pic>
      <xdr:nvPicPr>
        <xdr:cNvPr id="242" name="Picture 363" descr="https://apps.fldfs.com/SURVEY/Images/spacer.gif">
          <a:extLst>
            <a:ext uri="{FF2B5EF4-FFF2-40B4-BE49-F238E27FC236}">
              <a16:creationId xmlns:a16="http://schemas.microsoft.com/office/drawing/2014/main" id="{00000000-0008-0000-0900-0000F2000000}"/>
            </a:ext>
          </a:extLst>
        </xdr:cNvPr>
        <xdr:cNvPicPr>
          <a:picLocks noChangeAspect="1"/>
        </xdr:cNvPicPr>
      </xdr:nvPicPr>
      <xdr:blipFill>
        <a:blip xmlns:r="http://schemas.openxmlformats.org/officeDocument/2006/relationships" r:embed="rId1"/>
        <a:stretch>
          <a:fillRect/>
        </a:stretch>
      </xdr:blipFill>
      <xdr:spPr bwMode="auto">
        <a:xfrm>
          <a:off x="1657350" y="6905625"/>
          <a:ext cx="9525" cy="9525"/>
        </a:xfrm>
        <a:prstGeom prst="rect">
          <a:avLst/>
        </a:prstGeom>
        <a:noFill/>
        <a:ln w="9525">
          <a:noFill/>
        </a:ln>
      </xdr:spPr>
    </xdr:pic>
    <xdr:clientData/>
  </xdr:twoCellAnchor>
  <xdr:twoCellAnchor>
    <xdr:from>
      <xdr:col>8</xdr:col>
      <xdr:colOff>0</xdr:colOff>
      <xdr:row>32</xdr:row>
      <xdr:rowOff>0</xdr:rowOff>
    </xdr:from>
    <xdr:to>
      <xdr:col>8</xdr:col>
      <xdr:colOff>9525</xdr:colOff>
      <xdr:row>32</xdr:row>
      <xdr:rowOff>9525</xdr:rowOff>
    </xdr:to>
    <xdr:pic>
      <xdr:nvPicPr>
        <xdr:cNvPr id="243" name="Picture 363" descr="https://apps.fldfs.com/SURVEY/Images/spacer.gif">
          <a:extLst>
            <a:ext uri="{FF2B5EF4-FFF2-40B4-BE49-F238E27FC236}">
              <a16:creationId xmlns:a16="http://schemas.microsoft.com/office/drawing/2014/main" id="{00000000-0008-0000-0900-0000F3000000}"/>
            </a:ext>
          </a:extLst>
        </xdr:cNvPr>
        <xdr:cNvPicPr>
          <a:picLocks noChangeAspect="1"/>
        </xdr:cNvPicPr>
      </xdr:nvPicPr>
      <xdr:blipFill>
        <a:blip xmlns:r="http://schemas.openxmlformats.org/officeDocument/2006/relationships" r:embed="rId1"/>
        <a:stretch>
          <a:fillRect/>
        </a:stretch>
      </xdr:blipFill>
      <xdr:spPr bwMode="auto">
        <a:xfrm>
          <a:off x="1657350" y="6905625"/>
          <a:ext cx="9525" cy="9525"/>
        </a:xfrm>
        <a:prstGeom prst="rect">
          <a:avLst/>
        </a:prstGeom>
        <a:noFill/>
        <a:ln w="9525">
          <a:noFill/>
        </a:ln>
      </xdr:spPr>
    </xdr:pic>
    <xdr:clientData/>
  </xdr:twoCellAnchor>
  <xdr:twoCellAnchor>
    <xdr:from>
      <xdr:col>8</xdr:col>
      <xdr:colOff>0</xdr:colOff>
      <xdr:row>33</xdr:row>
      <xdr:rowOff>0</xdr:rowOff>
    </xdr:from>
    <xdr:to>
      <xdr:col>8</xdr:col>
      <xdr:colOff>9525</xdr:colOff>
      <xdr:row>33</xdr:row>
      <xdr:rowOff>9525</xdr:rowOff>
    </xdr:to>
    <xdr:pic>
      <xdr:nvPicPr>
        <xdr:cNvPr id="244" name="Picture 363" descr="https://apps.fldfs.com/SURVEY/Images/spacer.gif">
          <a:extLst>
            <a:ext uri="{FF2B5EF4-FFF2-40B4-BE49-F238E27FC236}">
              <a16:creationId xmlns:a16="http://schemas.microsoft.com/office/drawing/2014/main" id="{00000000-0008-0000-0900-0000F4000000}"/>
            </a:ext>
          </a:extLst>
        </xdr:cNvPr>
        <xdr:cNvPicPr>
          <a:picLocks noChangeAspect="1"/>
        </xdr:cNvPicPr>
      </xdr:nvPicPr>
      <xdr:blipFill>
        <a:blip xmlns:r="http://schemas.openxmlformats.org/officeDocument/2006/relationships" r:embed="rId1"/>
        <a:stretch>
          <a:fillRect/>
        </a:stretch>
      </xdr:blipFill>
      <xdr:spPr bwMode="auto">
        <a:xfrm>
          <a:off x="1657350" y="7105650"/>
          <a:ext cx="9525" cy="9525"/>
        </a:xfrm>
        <a:prstGeom prst="rect">
          <a:avLst/>
        </a:prstGeom>
        <a:noFill/>
        <a:ln w="9525">
          <a:noFill/>
        </a:ln>
      </xdr:spPr>
    </xdr:pic>
    <xdr:clientData/>
  </xdr:twoCellAnchor>
  <xdr:twoCellAnchor>
    <xdr:from>
      <xdr:col>8</xdr:col>
      <xdr:colOff>0</xdr:colOff>
      <xdr:row>33</xdr:row>
      <xdr:rowOff>0</xdr:rowOff>
    </xdr:from>
    <xdr:to>
      <xdr:col>8</xdr:col>
      <xdr:colOff>9525</xdr:colOff>
      <xdr:row>33</xdr:row>
      <xdr:rowOff>9525</xdr:rowOff>
    </xdr:to>
    <xdr:pic>
      <xdr:nvPicPr>
        <xdr:cNvPr id="245" name="Picture 363" descr="https://apps.fldfs.com/SURVEY/Images/spacer.gif">
          <a:extLst>
            <a:ext uri="{FF2B5EF4-FFF2-40B4-BE49-F238E27FC236}">
              <a16:creationId xmlns:a16="http://schemas.microsoft.com/office/drawing/2014/main" id="{00000000-0008-0000-0900-0000F5000000}"/>
            </a:ext>
          </a:extLst>
        </xdr:cNvPr>
        <xdr:cNvPicPr>
          <a:picLocks noChangeAspect="1"/>
        </xdr:cNvPicPr>
      </xdr:nvPicPr>
      <xdr:blipFill>
        <a:blip xmlns:r="http://schemas.openxmlformats.org/officeDocument/2006/relationships" r:embed="rId1"/>
        <a:stretch>
          <a:fillRect/>
        </a:stretch>
      </xdr:blipFill>
      <xdr:spPr bwMode="auto">
        <a:xfrm>
          <a:off x="1657350" y="7105650"/>
          <a:ext cx="9525" cy="9525"/>
        </a:xfrm>
        <a:prstGeom prst="rect">
          <a:avLst/>
        </a:prstGeom>
        <a:noFill/>
        <a:ln w="9525">
          <a:noFill/>
        </a:ln>
      </xdr:spPr>
    </xdr:pic>
    <xdr:clientData/>
  </xdr:twoCellAnchor>
  <xdr:twoCellAnchor>
    <xdr:from>
      <xdr:col>8</xdr:col>
      <xdr:colOff>0</xdr:colOff>
      <xdr:row>34</xdr:row>
      <xdr:rowOff>0</xdr:rowOff>
    </xdr:from>
    <xdr:to>
      <xdr:col>8</xdr:col>
      <xdr:colOff>9525</xdr:colOff>
      <xdr:row>34</xdr:row>
      <xdr:rowOff>9525</xdr:rowOff>
    </xdr:to>
    <xdr:pic>
      <xdr:nvPicPr>
        <xdr:cNvPr id="246" name="Picture 363" descr="https://apps.fldfs.com/SURVEY/Images/spacer.gif">
          <a:extLst>
            <a:ext uri="{FF2B5EF4-FFF2-40B4-BE49-F238E27FC236}">
              <a16:creationId xmlns:a16="http://schemas.microsoft.com/office/drawing/2014/main" id="{00000000-0008-0000-0900-0000F6000000}"/>
            </a:ext>
          </a:extLst>
        </xdr:cNvPr>
        <xdr:cNvPicPr>
          <a:picLocks noChangeAspect="1"/>
        </xdr:cNvPicPr>
      </xdr:nvPicPr>
      <xdr:blipFill>
        <a:blip xmlns:r="http://schemas.openxmlformats.org/officeDocument/2006/relationships" r:embed="rId1"/>
        <a:stretch>
          <a:fillRect/>
        </a:stretch>
      </xdr:blipFill>
      <xdr:spPr bwMode="auto">
        <a:xfrm>
          <a:off x="1657350" y="7305675"/>
          <a:ext cx="9525" cy="9525"/>
        </a:xfrm>
        <a:prstGeom prst="rect">
          <a:avLst/>
        </a:prstGeom>
        <a:noFill/>
        <a:ln w="9525">
          <a:noFill/>
        </a:ln>
      </xdr:spPr>
    </xdr:pic>
    <xdr:clientData/>
  </xdr:twoCellAnchor>
  <xdr:twoCellAnchor>
    <xdr:from>
      <xdr:col>8</xdr:col>
      <xdr:colOff>0</xdr:colOff>
      <xdr:row>34</xdr:row>
      <xdr:rowOff>0</xdr:rowOff>
    </xdr:from>
    <xdr:to>
      <xdr:col>8</xdr:col>
      <xdr:colOff>9525</xdr:colOff>
      <xdr:row>34</xdr:row>
      <xdr:rowOff>9525</xdr:rowOff>
    </xdr:to>
    <xdr:pic>
      <xdr:nvPicPr>
        <xdr:cNvPr id="247" name="Picture 363" descr="https://apps.fldfs.com/SURVEY/Images/spacer.gif">
          <a:extLst>
            <a:ext uri="{FF2B5EF4-FFF2-40B4-BE49-F238E27FC236}">
              <a16:creationId xmlns:a16="http://schemas.microsoft.com/office/drawing/2014/main" id="{00000000-0008-0000-0900-0000F7000000}"/>
            </a:ext>
          </a:extLst>
        </xdr:cNvPr>
        <xdr:cNvPicPr>
          <a:picLocks noChangeAspect="1"/>
        </xdr:cNvPicPr>
      </xdr:nvPicPr>
      <xdr:blipFill>
        <a:blip xmlns:r="http://schemas.openxmlformats.org/officeDocument/2006/relationships" r:embed="rId1"/>
        <a:stretch>
          <a:fillRect/>
        </a:stretch>
      </xdr:blipFill>
      <xdr:spPr bwMode="auto">
        <a:xfrm>
          <a:off x="1657350" y="7305675"/>
          <a:ext cx="9525" cy="9525"/>
        </a:xfrm>
        <a:prstGeom prst="rect">
          <a:avLst/>
        </a:prstGeom>
        <a:noFill/>
        <a:ln w="9525">
          <a:noFill/>
        </a:ln>
      </xdr:spPr>
    </xdr:pic>
    <xdr:clientData/>
  </xdr:twoCellAnchor>
  <xdr:twoCellAnchor>
    <xdr:from>
      <xdr:col>8</xdr:col>
      <xdr:colOff>0</xdr:colOff>
      <xdr:row>35</xdr:row>
      <xdr:rowOff>0</xdr:rowOff>
    </xdr:from>
    <xdr:to>
      <xdr:col>8</xdr:col>
      <xdr:colOff>9525</xdr:colOff>
      <xdr:row>35</xdr:row>
      <xdr:rowOff>9525</xdr:rowOff>
    </xdr:to>
    <xdr:pic>
      <xdr:nvPicPr>
        <xdr:cNvPr id="248" name="Picture 363" descr="https://apps.fldfs.com/SURVEY/Images/spacer.gif">
          <a:extLst>
            <a:ext uri="{FF2B5EF4-FFF2-40B4-BE49-F238E27FC236}">
              <a16:creationId xmlns:a16="http://schemas.microsoft.com/office/drawing/2014/main" id="{00000000-0008-0000-0900-0000F8000000}"/>
            </a:ext>
          </a:extLst>
        </xdr:cNvPr>
        <xdr:cNvPicPr>
          <a:picLocks noChangeAspect="1"/>
        </xdr:cNvPicPr>
      </xdr:nvPicPr>
      <xdr:blipFill>
        <a:blip xmlns:r="http://schemas.openxmlformats.org/officeDocument/2006/relationships" r:embed="rId1"/>
        <a:stretch>
          <a:fillRect/>
        </a:stretch>
      </xdr:blipFill>
      <xdr:spPr bwMode="auto">
        <a:xfrm>
          <a:off x="1657350" y="7505700"/>
          <a:ext cx="9525" cy="9525"/>
        </a:xfrm>
        <a:prstGeom prst="rect">
          <a:avLst/>
        </a:prstGeom>
        <a:noFill/>
        <a:ln w="9525">
          <a:noFill/>
        </a:ln>
      </xdr:spPr>
    </xdr:pic>
    <xdr:clientData/>
  </xdr:twoCellAnchor>
  <xdr:twoCellAnchor>
    <xdr:from>
      <xdr:col>8</xdr:col>
      <xdr:colOff>0</xdr:colOff>
      <xdr:row>35</xdr:row>
      <xdr:rowOff>0</xdr:rowOff>
    </xdr:from>
    <xdr:to>
      <xdr:col>8</xdr:col>
      <xdr:colOff>9525</xdr:colOff>
      <xdr:row>35</xdr:row>
      <xdr:rowOff>9525</xdr:rowOff>
    </xdr:to>
    <xdr:pic>
      <xdr:nvPicPr>
        <xdr:cNvPr id="249" name="Picture 363" descr="https://apps.fldfs.com/SURVEY/Images/spacer.gif">
          <a:extLst>
            <a:ext uri="{FF2B5EF4-FFF2-40B4-BE49-F238E27FC236}">
              <a16:creationId xmlns:a16="http://schemas.microsoft.com/office/drawing/2014/main" id="{00000000-0008-0000-0900-0000F9000000}"/>
            </a:ext>
          </a:extLst>
        </xdr:cNvPr>
        <xdr:cNvPicPr>
          <a:picLocks noChangeAspect="1"/>
        </xdr:cNvPicPr>
      </xdr:nvPicPr>
      <xdr:blipFill>
        <a:blip xmlns:r="http://schemas.openxmlformats.org/officeDocument/2006/relationships" r:embed="rId1"/>
        <a:stretch>
          <a:fillRect/>
        </a:stretch>
      </xdr:blipFill>
      <xdr:spPr bwMode="auto">
        <a:xfrm>
          <a:off x="1657350" y="7505700"/>
          <a:ext cx="9525" cy="9525"/>
        </a:xfrm>
        <a:prstGeom prst="rect">
          <a:avLst/>
        </a:prstGeom>
        <a:noFill/>
        <a:ln w="9525">
          <a:noFill/>
        </a:ln>
      </xdr:spPr>
    </xdr:pic>
    <xdr:clientData/>
  </xdr:twoCellAnchor>
  <xdr:twoCellAnchor>
    <xdr:from>
      <xdr:col>8</xdr:col>
      <xdr:colOff>0</xdr:colOff>
      <xdr:row>36</xdr:row>
      <xdr:rowOff>0</xdr:rowOff>
    </xdr:from>
    <xdr:to>
      <xdr:col>8</xdr:col>
      <xdr:colOff>9525</xdr:colOff>
      <xdr:row>36</xdr:row>
      <xdr:rowOff>9525</xdr:rowOff>
    </xdr:to>
    <xdr:pic>
      <xdr:nvPicPr>
        <xdr:cNvPr id="250" name="Picture 363" descr="https://apps.fldfs.com/SURVEY/Images/spacer.gif">
          <a:extLst>
            <a:ext uri="{FF2B5EF4-FFF2-40B4-BE49-F238E27FC236}">
              <a16:creationId xmlns:a16="http://schemas.microsoft.com/office/drawing/2014/main" id="{00000000-0008-0000-0900-0000FA000000}"/>
            </a:ext>
          </a:extLst>
        </xdr:cNvPr>
        <xdr:cNvPicPr>
          <a:picLocks noChangeAspect="1"/>
        </xdr:cNvPicPr>
      </xdr:nvPicPr>
      <xdr:blipFill>
        <a:blip xmlns:r="http://schemas.openxmlformats.org/officeDocument/2006/relationships" r:embed="rId1"/>
        <a:stretch>
          <a:fillRect/>
        </a:stretch>
      </xdr:blipFill>
      <xdr:spPr bwMode="auto">
        <a:xfrm>
          <a:off x="1657350" y="7705725"/>
          <a:ext cx="9525" cy="9525"/>
        </a:xfrm>
        <a:prstGeom prst="rect">
          <a:avLst/>
        </a:prstGeom>
        <a:noFill/>
        <a:ln w="9525">
          <a:noFill/>
        </a:ln>
      </xdr:spPr>
    </xdr:pic>
    <xdr:clientData/>
  </xdr:twoCellAnchor>
  <xdr:twoCellAnchor>
    <xdr:from>
      <xdr:col>8</xdr:col>
      <xdr:colOff>0</xdr:colOff>
      <xdr:row>36</xdr:row>
      <xdr:rowOff>0</xdr:rowOff>
    </xdr:from>
    <xdr:to>
      <xdr:col>8</xdr:col>
      <xdr:colOff>9525</xdr:colOff>
      <xdr:row>36</xdr:row>
      <xdr:rowOff>9525</xdr:rowOff>
    </xdr:to>
    <xdr:pic>
      <xdr:nvPicPr>
        <xdr:cNvPr id="251" name="Picture 363" descr="https://apps.fldfs.com/SURVEY/Images/spacer.gif">
          <a:extLst>
            <a:ext uri="{FF2B5EF4-FFF2-40B4-BE49-F238E27FC236}">
              <a16:creationId xmlns:a16="http://schemas.microsoft.com/office/drawing/2014/main" id="{00000000-0008-0000-0900-0000FB000000}"/>
            </a:ext>
          </a:extLst>
        </xdr:cNvPr>
        <xdr:cNvPicPr>
          <a:picLocks noChangeAspect="1"/>
        </xdr:cNvPicPr>
      </xdr:nvPicPr>
      <xdr:blipFill>
        <a:blip xmlns:r="http://schemas.openxmlformats.org/officeDocument/2006/relationships" r:embed="rId1"/>
        <a:stretch>
          <a:fillRect/>
        </a:stretch>
      </xdr:blipFill>
      <xdr:spPr bwMode="auto">
        <a:xfrm>
          <a:off x="1657350" y="7705725"/>
          <a:ext cx="9525" cy="9525"/>
        </a:xfrm>
        <a:prstGeom prst="rect">
          <a:avLst/>
        </a:prstGeom>
        <a:noFill/>
        <a:ln w="9525">
          <a:noFill/>
        </a:ln>
      </xdr:spPr>
    </xdr:pic>
    <xdr:clientData/>
  </xdr:twoCellAnchor>
  <xdr:twoCellAnchor>
    <xdr:from>
      <xdr:col>8</xdr:col>
      <xdr:colOff>0</xdr:colOff>
      <xdr:row>37</xdr:row>
      <xdr:rowOff>0</xdr:rowOff>
    </xdr:from>
    <xdr:to>
      <xdr:col>8</xdr:col>
      <xdr:colOff>9525</xdr:colOff>
      <xdr:row>37</xdr:row>
      <xdr:rowOff>9525</xdr:rowOff>
    </xdr:to>
    <xdr:pic>
      <xdr:nvPicPr>
        <xdr:cNvPr id="252" name="Picture 363" descr="https://apps.fldfs.com/SURVEY/Images/spacer.gif">
          <a:extLst>
            <a:ext uri="{FF2B5EF4-FFF2-40B4-BE49-F238E27FC236}">
              <a16:creationId xmlns:a16="http://schemas.microsoft.com/office/drawing/2014/main" id="{00000000-0008-0000-0900-0000FC000000}"/>
            </a:ext>
          </a:extLst>
        </xdr:cNvPr>
        <xdr:cNvPicPr>
          <a:picLocks noChangeAspect="1"/>
        </xdr:cNvPicPr>
      </xdr:nvPicPr>
      <xdr:blipFill>
        <a:blip xmlns:r="http://schemas.openxmlformats.org/officeDocument/2006/relationships" r:embed="rId1"/>
        <a:stretch>
          <a:fillRect/>
        </a:stretch>
      </xdr:blipFill>
      <xdr:spPr bwMode="auto">
        <a:xfrm>
          <a:off x="1657350" y="7896225"/>
          <a:ext cx="9525" cy="9525"/>
        </a:xfrm>
        <a:prstGeom prst="rect">
          <a:avLst/>
        </a:prstGeom>
        <a:noFill/>
        <a:ln w="9525">
          <a:noFill/>
        </a:ln>
      </xdr:spPr>
    </xdr:pic>
    <xdr:clientData/>
  </xdr:twoCellAnchor>
  <xdr:twoCellAnchor>
    <xdr:from>
      <xdr:col>8</xdr:col>
      <xdr:colOff>0</xdr:colOff>
      <xdr:row>37</xdr:row>
      <xdr:rowOff>0</xdr:rowOff>
    </xdr:from>
    <xdr:to>
      <xdr:col>8</xdr:col>
      <xdr:colOff>9525</xdr:colOff>
      <xdr:row>37</xdr:row>
      <xdr:rowOff>9525</xdr:rowOff>
    </xdr:to>
    <xdr:pic>
      <xdr:nvPicPr>
        <xdr:cNvPr id="253" name="Picture 363" descr="https://apps.fldfs.com/SURVEY/Images/spacer.gif">
          <a:extLst>
            <a:ext uri="{FF2B5EF4-FFF2-40B4-BE49-F238E27FC236}">
              <a16:creationId xmlns:a16="http://schemas.microsoft.com/office/drawing/2014/main" id="{00000000-0008-0000-0900-0000FD000000}"/>
            </a:ext>
          </a:extLst>
        </xdr:cNvPr>
        <xdr:cNvPicPr>
          <a:picLocks noChangeAspect="1"/>
        </xdr:cNvPicPr>
      </xdr:nvPicPr>
      <xdr:blipFill>
        <a:blip xmlns:r="http://schemas.openxmlformats.org/officeDocument/2006/relationships" r:embed="rId1"/>
        <a:stretch>
          <a:fillRect/>
        </a:stretch>
      </xdr:blipFill>
      <xdr:spPr bwMode="auto">
        <a:xfrm>
          <a:off x="1657350" y="7896225"/>
          <a:ext cx="9525" cy="9525"/>
        </a:xfrm>
        <a:prstGeom prst="rect">
          <a:avLst/>
        </a:prstGeom>
        <a:noFill/>
        <a:ln w="9525">
          <a:noFill/>
        </a:ln>
      </xdr:spPr>
    </xdr:pic>
    <xdr:clientData/>
  </xdr:twoCellAnchor>
  <xdr:twoCellAnchor>
    <xdr:from>
      <xdr:col>8</xdr:col>
      <xdr:colOff>0</xdr:colOff>
      <xdr:row>38</xdr:row>
      <xdr:rowOff>0</xdr:rowOff>
    </xdr:from>
    <xdr:to>
      <xdr:col>8</xdr:col>
      <xdr:colOff>9525</xdr:colOff>
      <xdr:row>38</xdr:row>
      <xdr:rowOff>9525</xdr:rowOff>
    </xdr:to>
    <xdr:pic>
      <xdr:nvPicPr>
        <xdr:cNvPr id="254" name="Picture 363" descr="https://apps.fldfs.com/SURVEY/Images/spacer.gif">
          <a:extLst>
            <a:ext uri="{FF2B5EF4-FFF2-40B4-BE49-F238E27FC236}">
              <a16:creationId xmlns:a16="http://schemas.microsoft.com/office/drawing/2014/main" id="{00000000-0008-0000-0900-0000FE000000}"/>
            </a:ext>
          </a:extLst>
        </xdr:cNvPr>
        <xdr:cNvPicPr>
          <a:picLocks noChangeAspect="1"/>
        </xdr:cNvPicPr>
      </xdr:nvPicPr>
      <xdr:blipFill>
        <a:blip xmlns:r="http://schemas.openxmlformats.org/officeDocument/2006/relationships" r:embed="rId1"/>
        <a:stretch>
          <a:fillRect/>
        </a:stretch>
      </xdr:blipFill>
      <xdr:spPr bwMode="auto">
        <a:xfrm>
          <a:off x="1657350" y="8086725"/>
          <a:ext cx="9525" cy="9525"/>
        </a:xfrm>
        <a:prstGeom prst="rect">
          <a:avLst/>
        </a:prstGeom>
        <a:noFill/>
        <a:ln w="9525">
          <a:noFill/>
        </a:ln>
      </xdr:spPr>
    </xdr:pic>
    <xdr:clientData/>
  </xdr:twoCellAnchor>
  <xdr:twoCellAnchor>
    <xdr:from>
      <xdr:col>8</xdr:col>
      <xdr:colOff>0</xdr:colOff>
      <xdr:row>38</xdr:row>
      <xdr:rowOff>0</xdr:rowOff>
    </xdr:from>
    <xdr:to>
      <xdr:col>8</xdr:col>
      <xdr:colOff>9525</xdr:colOff>
      <xdr:row>38</xdr:row>
      <xdr:rowOff>9525</xdr:rowOff>
    </xdr:to>
    <xdr:pic>
      <xdr:nvPicPr>
        <xdr:cNvPr id="255" name="Picture 363" descr="https://apps.fldfs.com/SURVEY/Images/spacer.gif">
          <a:extLst>
            <a:ext uri="{FF2B5EF4-FFF2-40B4-BE49-F238E27FC236}">
              <a16:creationId xmlns:a16="http://schemas.microsoft.com/office/drawing/2014/main" id="{00000000-0008-0000-0900-0000FF000000}"/>
            </a:ext>
          </a:extLst>
        </xdr:cNvPr>
        <xdr:cNvPicPr>
          <a:picLocks noChangeAspect="1"/>
        </xdr:cNvPicPr>
      </xdr:nvPicPr>
      <xdr:blipFill>
        <a:blip xmlns:r="http://schemas.openxmlformats.org/officeDocument/2006/relationships" r:embed="rId1"/>
        <a:stretch>
          <a:fillRect/>
        </a:stretch>
      </xdr:blipFill>
      <xdr:spPr bwMode="auto">
        <a:xfrm>
          <a:off x="1657350" y="8086725"/>
          <a:ext cx="9525" cy="9525"/>
        </a:xfrm>
        <a:prstGeom prst="rect">
          <a:avLst/>
        </a:prstGeom>
        <a:noFill/>
        <a:ln w="9525">
          <a:noFill/>
        </a:ln>
      </xdr:spPr>
    </xdr:pic>
    <xdr:clientData/>
  </xdr:twoCellAnchor>
  <xdr:twoCellAnchor>
    <xdr:from>
      <xdr:col>8</xdr:col>
      <xdr:colOff>0</xdr:colOff>
      <xdr:row>39</xdr:row>
      <xdr:rowOff>0</xdr:rowOff>
    </xdr:from>
    <xdr:to>
      <xdr:col>8</xdr:col>
      <xdr:colOff>9525</xdr:colOff>
      <xdr:row>39</xdr:row>
      <xdr:rowOff>9525</xdr:rowOff>
    </xdr:to>
    <xdr:pic>
      <xdr:nvPicPr>
        <xdr:cNvPr id="256" name="Picture 363" descr="https://apps.fldfs.com/SURVEY/Images/spacer.gif">
          <a:extLst>
            <a:ext uri="{FF2B5EF4-FFF2-40B4-BE49-F238E27FC236}">
              <a16:creationId xmlns:a16="http://schemas.microsoft.com/office/drawing/2014/main" id="{00000000-0008-0000-0900-000000010000}"/>
            </a:ext>
          </a:extLst>
        </xdr:cNvPr>
        <xdr:cNvPicPr>
          <a:picLocks noChangeAspect="1"/>
        </xdr:cNvPicPr>
      </xdr:nvPicPr>
      <xdr:blipFill>
        <a:blip xmlns:r="http://schemas.openxmlformats.org/officeDocument/2006/relationships" r:embed="rId1"/>
        <a:stretch>
          <a:fillRect/>
        </a:stretch>
      </xdr:blipFill>
      <xdr:spPr bwMode="auto">
        <a:xfrm>
          <a:off x="1657350" y="8277225"/>
          <a:ext cx="9525" cy="9525"/>
        </a:xfrm>
        <a:prstGeom prst="rect">
          <a:avLst/>
        </a:prstGeom>
        <a:noFill/>
        <a:ln w="9525">
          <a:noFill/>
        </a:ln>
      </xdr:spPr>
    </xdr:pic>
    <xdr:clientData/>
  </xdr:twoCellAnchor>
  <xdr:twoCellAnchor>
    <xdr:from>
      <xdr:col>8</xdr:col>
      <xdr:colOff>0</xdr:colOff>
      <xdr:row>39</xdr:row>
      <xdr:rowOff>0</xdr:rowOff>
    </xdr:from>
    <xdr:to>
      <xdr:col>8</xdr:col>
      <xdr:colOff>9525</xdr:colOff>
      <xdr:row>39</xdr:row>
      <xdr:rowOff>9525</xdr:rowOff>
    </xdr:to>
    <xdr:pic>
      <xdr:nvPicPr>
        <xdr:cNvPr id="257" name="Picture 363" descr="https://apps.fldfs.com/SURVEY/Images/spacer.gif">
          <a:extLst>
            <a:ext uri="{FF2B5EF4-FFF2-40B4-BE49-F238E27FC236}">
              <a16:creationId xmlns:a16="http://schemas.microsoft.com/office/drawing/2014/main" id="{00000000-0008-0000-0900-000001010000}"/>
            </a:ext>
          </a:extLst>
        </xdr:cNvPr>
        <xdr:cNvPicPr>
          <a:picLocks noChangeAspect="1"/>
        </xdr:cNvPicPr>
      </xdr:nvPicPr>
      <xdr:blipFill>
        <a:blip xmlns:r="http://schemas.openxmlformats.org/officeDocument/2006/relationships" r:embed="rId1"/>
        <a:stretch>
          <a:fillRect/>
        </a:stretch>
      </xdr:blipFill>
      <xdr:spPr bwMode="auto">
        <a:xfrm>
          <a:off x="1657350" y="8277225"/>
          <a:ext cx="9525" cy="9525"/>
        </a:xfrm>
        <a:prstGeom prst="rect">
          <a:avLst/>
        </a:prstGeom>
        <a:noFill/>
        <a:ln w="9525">
          <a:noFill/>
        </a:ln>
      </xdr:spPr>
    </xdr:pic>
    <xdr:clientData/>
  </xdr:twoCellAnchor>
  <xdr:twoCellAnchor>
    <xdr:from>
      <xdr:col>8</xdr:col>
      <xdr:colOff>0</xdr:colOff>
      <xdr:row>40</xdr:row>
      <xdr:rowOff>0</xdr:rowOff>
    </xdr:from>
    <xdr:to>
      <xdr:col>8</xdr:col>
      <xdr:colOff>9525</xdr:colOff>
      <xdr:row>40</xdr:row>
      <xdr:rowOff>9525</xdr:rowOff>
    </xdr:to>
    <xdr:pic>
      <xdr:nvPicPr>
        <xdr:cNvPr id="258" name="Picture 363" descr="https://apps.fldfs.com/SURVEY/Images/spacer.gif">
          <a:extLst>
            <a:ext uri="{FF2B5EF4-FFF2-40B4-BE49-F238E27FC236}">
              <a16:creationId xmlns:a16="http://schemas.microsoft.com/office/drawing/2014/main" id="{00000000-0008-0000-0900-000002010000}"/>
            </a:ext>
          </a:extLst>
        </xdr:cNvPr>
        <xdr:cNvPicPr>
          <a:picLocks noChangeAspect="1"/>
        </xdr:cNvPicPr>
      </xdr:nvPicPr>
      <xdr:blipFill>
        <a:blip xmlns:r="http://schemas.openxmlformats.org/officeDocument/2006/relationships" r:embed="rId1"/>
        <a:stretch>
          <a:fillRect/>
        </a:stretch>
      </xdr:blipFill>
      <xdr:spPr bwMode="auto">
        <a:xfrm>
          <a:off x="1657350" y="8467725"/>
          <a:ext cx="9525" cy="9525"/>
        </a:xfrm>
        <a:prstGeom prst="rect">
          <a:avLst/>
        </a:prstGeom>
        <a:noFill/>
        <a:ln w="9525">
          <a:noFill/>
        </a:ln>
      </xdr:spPr>
    </xdr:pic>
    <xdr:clientData/>
  </xdr:twoCellAnchor>
  <xdr:twoCellAnchor>
    <xdr:from>
      <xdr:col>8</xdr:col>
      <xdr:colOff>0</xdr:colOff>
      <xdr:row>40</xdr:row>
      <xdr:rowOff>0</xdr:rowOff>
    </xdr:from>
    <xdr:to>
      <xdr:col>8</xdr:col>
      <xdr:colOff>9525</xdr:colOff>
      <xdr:row>40</xdr:row>
      <xdr:rowOff>9525</xdr:rowOff>
    </xdr:to>
    <xdr:pic>
      <xdr:nvPicPr>
        <xdr:cNvPr id="259" name="Picture 363" descr="https://apps.fldfs.com/SURVEY/Images/spacer.gif">
          <a:extLst>
            <a:ext uri="{FF2B5EF4-FFF2-40B4-BE49-F238E27FC236}">
              <a16:creationId xmlns:a16="http://schemas.microsoft.com/office/drawing/2014/main" id="{00000000-0008-0000-0900-000003010000}"/>
            </a:ext>
          </a:extLst>
        </xdr:cNvPr>
        <xdr:cNvPicPr>
          <a:picLocks noChangeAspect="1"/>
        </xdr:cNvPicPr>
      </xdr:nvPicPr>
      <xdr:blipFill>
        <a:blip xmlns:r="http://schemas.openxmlformats.org/officeDocument/2006/relationships" r:embed="rId1"/>
        <a:stretch>
          <a:fillRect/>
        </a:stretch>
      </xdr:blipFill>
      <xdr:spPr bwMode="auto">
        <a:xfrm>
          <a:off x="1657350" y="8467725"/>
          <a:ext cx="9525" cy="9525"/>
        </a:xfrm>
        <a:prstGeom prst="rect">
          <a:avLst/>
        </a:prstGeom>
        <a:noFill/>
        <a:ln w="9525">
          <a:noFill/>
        </a:ln>
      </xdr:spPr>
    </xdr:pic>
    <xdr:clientData/>
  </xdr:twoCellAnchor>
  <xdr:twoCellAnchor>
    <xdr:from>
      <xdr:col>8</xdr:col>
      <xdr:colOff>0</xdr:colOff>
      <xdr:row>41</xdr:row>
      <xdr:rowOff>0</xdr:rowOff>
    </xdr:from>
    <xdr:to>
      <xdr:col>8</xdr:col>
      <xdr:colOff>9525</xdr:colOff>
      <xdr:row>41</xdr:row>
      <xdr:rowOff>9525</xdr:rowOff>
    </xdr:to>
    <xdr:pic>
      <xdr:nvPicPr>
        <xdr:cNvPr id="260" name="Picture 363" descr="https://apps.fldfs.com/SURVEY/Images/spacer.gif">
          <a:extLst>
            <a:ext uri="{FF2B5EF4-FFF2-40B4-BE49-F238E27FC236}">
              <a16:creationId xmlns:a16="http://schemas.microsoft.com/office/drawing/2014/main" id="{00000000-0008-0000-0900-000004010000}"/>
            </a:ext>
          </a:extLst>
        </xdr:cNvPr>
        <xdr:cNvPicPr>
          <a:picLocks noChangeAspect="1"/>
        </xdr:cNvPicPr>
      </xdr:nvPicPr>
      <xdr:blipFill>
        <a:blip xmlns:r="http://schemas.openxmlformats.org/officeDocument/2006/relationships" r:embed="rId1"/>
        <a:stretch>
          <a:fillRect/>
        </a:stretch>
      </xdr:blipFill>
      <xdr:spPr bwMode="auto">
        <a:xfrm>
          <a:off x="1657350" y="8658225"/>
          <a:ext cx="9525" cy="9525"/>
        </a:xfrm>
        <a:prstGeom prst="rect">
          <a:avLst/>
        </a:prstGeom>
        <a:noFill/>
        <a:ln w="9525">
          <a:noFill/>
        </a:ln>
      </xdr:spPr>
    </xdr:pic>
    <xdr:clientData/>
  </xdr:twoCellAnchor>
  <xdr:twoCellAnchor>
    <xdr:from>
      <xdr:col>8</xdr:col>
      <xdr:colOff>0</xdr:colOff>
      <xdr:row>41</xdr:row>
      <xdr:rowOff>0</xdr:rowOff>
    </xdr:from>
    <xdr:to>
      <xdr:col>8</xdr:col>
      <xdr:colOff>9525</xdr:colOff>
      <xdr:row>41</xdr:row>
      <xdr:rowOff>9525</xdr:rowOff>
    </xdr:to>
    <xdr:pic>
      <xdr:nvPicPr>
        <xdr:cNvPr id="261" name="Picture 363" descr="https://apps.fldfs.com/SURVEY/Images/spacer.gif">
          <a:extLst>
            <a:ext uri="{FF2B5EF4-FFF2-40B4-BE49-F238E27FC236}">
              <a16:creationId xmlns:a16="http://schemas.microsoft.com/office/drawing/2014/main" id="{00000000-0008-0000-0900-000005010000}"/>
            </a:ext>
          </a:extLst>
        </xdr:cNvPr>
        <xdr:cNvPicPr>
          <a:picLocks noChangeAspect="1"/>
        </xdr:cNvPicPr>
      </xdr:nvPicPr>
      <xdr:blipFill>
        <a:blip xmlns:r="http://schemas.openxmlformats.org/officeDocument/2006/relationships" r:embed="rId1"/>
        <a:stretch>
          <a:fillRect/>
        </a:stretch>
      </xdr:blipFill>
      <xdr:spPr bwMode="auto">
        <a:xfrm>
          <a:off x="1657350" y="8658225"/>
          <a:ext cx="9525" cy="9525"/>
        </a:xfrm>
        <a:prstGeom prst="rect">
          <a:avLst/>
        </a:prstGeom>
        <a:noFill/>
        <a:ln w="9525">
          <a:noFill/>
        </a:ln>
      </xdr:spPr>
    </xdr:pic>
    <xdr:clientData/>
  </xdr:twoCellAnchor>
  <xdr:twoCellAnchor>
    <xdr:from>
      <xdr:col>8</xdr:col>
      <xdr:colOff>0</xdr:colOff>
      <xdr:row>42</xdr:row>
      <xdr:rowOff>0</xdr:rowOff>
    </xdr:from>
    <xdr:to>
      <xdr:col>8</xdr:col>
      <xdr:colOff>9525</xdr:colOff>
      <xdr:row>42</xdr:row>
      <xdr:rowOff>9525</xdr:rowOff>
    </xdr:to>
    <xdr:pic>
      <xdr:nvPicPr>
        <xdr:cNvPr id="262" name="Picture 363" descr="https://apps.fldfs.com/SURVEY/Images/spacer.gif">
          <a:extLst>
            <a:ext uri="{FF2B5EF4-FFF2-40B4-BE49-F238E27FC236}">
              <a16:creationId xmlns:a16="http://schemas.microsoft.com/office/drawing/2014/main" id="{00000000-0008-0000-0900-000006010000}"/>
            </a:ext>
          </a:extLst>
        </xdr:cNvPr>
        <xdr:cNvPicPr>
          <a:picLocks noChangeAspect="1"/>
        </xdr:cNvPicPr>
      </xdr:nvPicPr>
      <xdr:blipFill>
        <a:blip xmlns:r="http://schemas.openxmlformats.org/officeDocument/2006/relationships" r:embed="rId1"/>
        <a:stretch>
          <a:fillRect/>
        </a:stretch>
      </xdr:blipFill>
      <xdr:spPr bwMode="auto">
        <a:xfrm>
          <a:off x="1657350" y="8848725"/>
          <a:ext cx="9525" cy="9525"/>
        </a:xfrm>
        <a:prstGeom prst="rect">
          <a:avLst/>
        </a:prstGeom>
        <a:noFill/>
        <a:ln w="9525">
          <a:noFill/>
        </a:ln>
      </xdr:spPr>
    </xdr:pic>
    <xdr:clientData/>
  </xdr:twoCellAnchor>
  <xdr:twoCellAnchor>
    <xdr:from>
      <xdr:col>8</xdr:col>
      <xdr:colOff>0</xdr:colOff>
      <xdr:row>42</xdr:row>
      <xdr:rowOff>0</xdr:rowOff>
    </xdr:from>
    <xdr:to>
      <xdr:col>8</xdr:col>
      <xdr:colOff>9525</xdr:colOff>
      <xdr:row>42</xdr:row>
      <xdr:rowOff>9525</xdr:rowOff>
    </xdr:to>
    <xdr:pic>
      <xdr:nvPicPr>
        <xdr:cNvPr id="263" name="Picture 363" descr="https://apps.fldfs.com/SURVEY/Images/spacer.gif">
          <a:extLst>
            <a:ext uri="{FF2B5EF4-FFF2-40B4-BE49-F238E27FC236}">
              <a16:creationId xmlns:a16="http://schemas.microsoft.com/office/drawing/2014/main" id="{00000000-0008-0000-0900-000007010000}"/>
            </a:ext>
          </a:extLst>
        </xdr:cNvPr>
        <xdr:cNvPicPr>
          <a:picLocks noChangeAspect="1"/>
        </xdr:cNvPicPr>
      </xdr:nvPicPr>
      <xdr:blipFill>
        <a:blip xmlns:r="http://schemas.openxmlformats.org/officeDocument/2006/relationships" r:embed="rId1"/>
        <a:stretch>
          <a:fillRect/>
        </a:stretch>
      </xdr:blipFill>
      <xdr:spPr bwMode="auto">
        <a:xfrm>
          <a:off x="1657350" y="8848725"/>
          <a:ext cx="9525" cy="9525"/>
        </a:xfrm>
        <a:prstGeom prst="rect">
          <a:avLst/>
        </a:prstGeom>
        <a:noFill/>
        <a:ln w="9525">
          <a:noFill/>
        </a:ln>
      </xdr:spPr>
    </xdr:pic>
    <xdr:clientData/>
  </xdr:twoCellAnchor>
  <xdr:twoCellAnchor>
    <xdr:from>
      <xdr:col>8</xdr:col>
      <xdr:colOff>0</xdr:colOff>
      <xdr:row>43</xdr:row>
      <xdr:rowOff>0</xdr:rowOff>
    </xdr:from>
    <xdr:to>
      <xdr:col>8</xdr:col>
      <xdr:colOff>9525</xdr:colOff>
      <xdr:row>43</xdr:row>
      <xdr:rowOff>9525</xdr:rowOff>
    </xdr:to>
    <xdr:pic>
      <xdr:nvPicPr>
        <xdr:cNvPr id="264" name="Picture 363" descr="https://apps.fldfs.com/SURVEY/Images/spacer.gif">
          <a:extLst>
            <a:ext uri="{FF2B5EF4-FFF2-40B4-BE49-F238E27FC236}">
              <a16:creationId xmlns:a16="http://schemas.microsoft.com/office/drawing/2014/main" id="{00000000-0008-0000-0900-000008010000}"/>
            </a:ext>
          </a:extLst>
        </xdr:cNvPr>
        <xdr:cNvPicPr>
          <a:picLocks noChangeAspect="1"/>
        </xdr:cNvPicPr>
      </xdr:nvPicPr>
      <xdr:blipFill>
        <a:blip xmlns:r="http://schemas.openxmlformats.org/officeDocument/2006/relationships" r:embed="rId1"/>
        <a:stretch>
          <a:fillRect/>
        </a:stretch>
      </xdr:blipFill>
      <xdr:spPr bwMode="auto">
        <a:xfrm>
          <a:off x="1657350" y="9039225"/>
          <a:ext cx="9525" cy="9525"/>
        </a:xfrm>
        <a:prstGeom prst="rect">
          <a:avLst/>
        </a:prstGeom>
        <a:noFill/>
        <a:ln w="9525">
          <a:noFill/>
        </a:ln>
      </xdr:spPr>
    </xdr:pic>
    <xdr:clientData/>
  </xdr:twoCellAnchor>
  <xdr:twoCellAnchor>
    <xdr:from>
      <xdr:col>8</xdr:col>
      <xdr:colOff>0</xdr:colOff>
      <xdr:row>43</xdr:row>
      <xdr:rowOff>0</xdr:rowOff>
    </xdr:from>
    <xdr:to>
      <xdr:col>8</xdr:col>
      <xdr:colOff>9525</xdr:colOff>
      <xdr:row>43</xdr:row>
      <xdr:rowOff>9525</xdr:rowOff>
    </xdr:to>
    <xdr:pic>
      <xdr:nvPicPr>
        <xdr:cNvPr id="265" name="Picture 363" descr="https://apps.fldfs.com/SURVEY/Images/spacer.gif">
          <a:extLst>
            <a:ext uri="{FF2B5EF4-FFF2-40B4-BE49-F238E27FC236}">
              <a16:creationId xmlns:a16="http://schemas.microsoft.com/office/drawing/2014/main" id="{00000000-0008-0000-0900-000009010000}"/>
            </a:ext>
          </a:extLst>
        </xdr:cNvPr>
        <xdr:cNvPicPr>
          <a:picLocks noChangeAspect="1"/>
        </xdr:cNvPicPr>
      </xdr:nvPicPr>
      <xdr:blipFill>
        <a:blip xmlns:r="http://schemas.openxmlformats.org/officeDocument/2006/relationships" r:embed="rId1"/>
        <a:stretch>
          <a:fillRect/>
        </a:stretch>
      </xdr:blipFill>
      <xdr:spPr bwMode="auto">
        <a:xfrm>
          <a:off x="1657350" y="9039225"/>
          <a:ext cx="9525" cy="9525"/>
        </a:xfrm>
        <a:prstGeom prst="rect">
          <a:avLst/>
        </a:prstGeom>
        <a:noFill/>
        <a:ln w="9525">
          <a:noFill/>
        </a:ln>
      </xdr:spPr>
    </xdr:pic>
    <xdr:clientData/>
  </xdr:twoCellAnchor>
  <xdr:twoCellAnchor>
    <xdr:from>
      <xdr:col>8</xdr:col>
      <xdr:colOff>0</xdr:colOff>
      <xdr:row>44</xdr:row>
      <xdr:rowOff>0</xdr:rowOff>
    </xdr:from>
    <xdr:to>
      <xdr:col>8</xdr:col>
      <xdr:colOff>9525</xdr:colOff>
      <xdr:row>44</xdr:row>
      <xdr:rowOff>9525</xdr:rowOff>
    </xdr:to>
    <xdr:pic>
      <xdr:nvPicPr>
        <xdr:cNvPr id="266" name="Picture 363" descr="https://apps.fldfs.com/SURVEY/Images/spacer.gif">
          <a:extLst>
            <a:ext uri="{FF2B5EF4-FFF2-40B4-BE49-F238E27FC236}">
              <a16:creationId xmlns:a16="http://schemas.microsoft.com/office/drawing/2014/main" id="{00000000-0008-0000-0900-00000A010000}"/>
            </a:ext>
          </a:extLst>
        </xdr:cNvPr>
        <xdr:cNvPicPr>
          <a:picLocks noChangeAspect="1"/>
        </xdr:cNvPicPr>
      </xdr:nvPicPr>
      <xdr:blipFill>
        <a:blip xmlns:r="http://schemas.openxmlformats.org/officeDocument/2006/relationships" r:embed="rId1"/>
        <a:stretch>
          <a:fillRect/>
        </a:stretch>
      </xdr:blipFill>
      <xdr:spPr bwMode="auto">
        <a:xfrm>
          <a:off x="1657350" y="9229725"/>
          <a:ext cx="9525" cy="9525"/>
        </a:xfrm>
        <a:prstGeom prst="rect">
          <a:avLst/>
        </a:prstGeom>
        <a:noFill/>
        <a:ln w="9525">
          <a:noFill/>
        </a:ln>
      </xdr:spPr>
    </xdr:pic>
    <xdr:clientData/>
  </xdr:twoCellAnchor>
  <xdr:twoCellAnchor>
    <xdr:from>
      <xdr:col>8</xdr:col>
      <xdr:colOff>0</xdr:colOff>
      <xdr:row>44</xdr:row>
      <xdr:rowOff>0</xdr:rowOff>
    </xdr:from>
    <xdr:to>
      <xdr:col>8</xdr:col>
      <xdr:colOff>9525</xdr:colOff>
      <xdr:row>44</xdr:row>
      <xdr:rowOff>9525</xdr:rowOff>
    </xdr:to>
    <xdr:pic>
      <xdr:nvPicPr>
        <xdr:cNvPr id="267" name="Picture 363" descr="https://apps.fldfs.com/SURVEY/Images/spacer.gif">
          <a:extLst>
            <a:ext uri="{FF2B5EF4-FFF2-40B4-BE49-F238E27FC236}">
              <a16:creationId xmlns:a16="http://schemas.microsoft.com/office/drawing/2014/main" id="{00000000-0008-0000-0900-00000B010000}"/>
            </a:ext>
          </a:extLst>
        </xdr:cNvPr>
        <xdr:cNvPicPr>
          <a:picLocks noChangeAspect="1"/>
        </xdr:cNvPicPr>
      </xdr:nvPicPr>
      <xdr:blipFill>
        <a:blip xmlns:r="http://schemas.openxmlformats.org/officeDocument/2006/relationships" r:embed="rId1"/>
        <a:stretch>
          <a:fillRect/>
        </a:stretch>
      </xdr:blipFill>
      <xdr:spPr bwMode="auto">
        <a:xfrm>
          <a:off x="1657350" y="9229725"/>
          <a:ext cx="9525" cy="9525"/>
        </a:xfrm>
        <a:prstGeom prst="rect">
          <a:avLst/>
        </a:prstGeom>
        <a:noFill/>
        <a:ln w="9525">
          <a:noFill/>
        </a:ln>
      </xdr:spPr>
    </xdr:pic>
    <xdr:clientData/>
  </xdr:twoCellAnchor>
  <xdr:twoCellAnchor>
    <xdr:from>
      <xdr:col>8</xdr:col>
      <xdr:colOff>0</xdr:colOff>
      <xdr:row>45</xdr:row>
      <xdr:rowOff>0</xdr:rowOff>
    </xdr:from>
    <xdr:to>
      <xdr:col>8</xdr:col>
      <xdr:colOff>9525</xdr:colOff>
      <xdr:row>45</xdr:row>
      <xdr:rowOff>9525</xdr:rowOff>
    </xdr:to>
    <xdr:pic>
      <xdr:nvPicPr>
        <xdr:cNvPr id="268" name="Picture 363" descr="https://apps.fldfs.com/SURVEY/Images/spacer.gif">
          <a:extLst>
            <a:ext uri="{FF2B5EF4-FFF2-40B4-BE49-F238E27FC236}">
              <a16:creationId xmlns:a16="http://schemas.microsoft.com/office/drawing/2014/main" id="{00000000-0008-0000-0900-00000C010000}"/>
            </a:ext>
          </a:extLst>
        </xdr:cNvPr>
        <xdr:cNvPicPr>
          <a:picLocks noChangeAspect="1"/>
        </xdr:cNvPicPr>
      </xdr:nvPicPr>
      <xdr:blipFill>
        <a:blip xmlns:r="http://schemas.openxmlformats.org/officeDocument/2006/relationships" r:embed="rId1"/>
        <a:stretch>
          <a:fillRect/>
        </a:stretch>
      </xdr:blipFill>
      <xdr:spPr bwMode="auto">
        <a:xfrm>
          <a:off x="1657350" y="9420225"/>
          <a:ext cx="9525" cy="9525"/>
        </a:xfrm>
        <a:prstGeom prst="rect">
          <a:avLst/>
        </a:prstGeom>
        <a:noFill/>
        <a:ln w="9525">
          <a:noFill/>
        </a:ln>
      </xdr:spPr>
    </xdr:pic>
    <xdr:clientData/>
  </xdr:twoCellAnchor>
  <xdr:twoCellAnchor>
    <xdr:from>
      <xdr:col>8</xdr:col>
      <xdr:colOff>0</xdr:colOff>
      <xdr:row>45</xdr:row>
      <xdr:rowOff>0</xdr:rowOff>
    </xdr:from>
    <xdr:to>
      <xdr:col>8</xdr:col>
      <xdr:colOff>9525</xdr:colOff>
      <xdr:row>45</xdr:row>
      <xdr:rowOff>9525</xdr:rowOff>
    </xdr:to>
    <xdr:pic>
      <xdr:nvPicPr>
        <xdr:cNvPr id="269" name="Picture 363" descr="https://apps.fldfs.com/SURVEY/Images/spacer.gif">
          <a:extLst>
            <a:ext uri="{FF2B5EF4-FFF2-40B4-BE49-F238E27FC236}">
              <a16:creationId xmlns:a16="http://schemas.microsoft.com/office/drawing/2014/main" id="{00000000-0008-0000-0900-00000D010000}"/>
            </a:ext>
          </a:extLst>
        </xdr:cNvPr>
        <xdr:cNvPicPr>
          <a:picLocks noChangeAspect="1"/>
        </xdr:cNvPicPr>
      </xdr:nvPicPr>
      <xdr:blipFill>
        <a:blip xmlns:r="http://schemas.openxmlformats.org/officeDocument/2006/relationships" r:embed="rId1"/>
        <a:stretch>
          <a:fillRect/>
        </a:stretch>
      </xdr:blipFill>
      <xdr:spPr bwMode="auto">
        <a:xfrm>
          <a:off x="1657350" y="9420225"/>
          <a:ext cx="9525" cy="9525"/>
        </a:xfrm>
        <a:prstGeom prst="rect">
          <a:avLst/>
        </a:prstGeom>
        <a:noFill/>
        <a:ln w="9525">
          <a:noFill/>
        </a:ln>
      </xdr:spPr>
    </xdr:pic>
    <xdr:clientData/>
  </xdr:twoCellAnchor>
  <xdr:twoCellAnchor>
    <xdr:from>
      <xdr:col>8</xdr:col>
      <xdr:colOff>0</xdr:colOff>
      <xdr:row>46</xdr:row>
      <xdr:rowOff>0</xdr:rowOff>
    </xdr:from>
    <xdr:to>
      <xdr:col>8</xdr:col>
      <xdr:colOff>9525</xdr:colOff>
      <xdr:row>46</xdr:row>
      <xdr:rowOff>9525</xdr:rowOff>
    </xdr:to>
    <xdr:pic>
      <xdr:nvPicPr>
        <xdr:cNvPr id="270" name="Picture 363" descr="https://apps.fldfs.com/SURVEY/Images/spacer.gif">
          <a:extLst>
            <a:ext uri="{FF2B5EF4-FFF2-40B4-BE49-F238E27FC236}">
              <a16:creationId xmlns:a16="http://schemas.microsoft.com/office/drawing/2014/main" id="{00000000-0008-0000-0900-00000E010000}"/>
            </a:ext>
          </a:extLst>
        </xdr:cNvPr>
        <xdr:cNvPicPr>
          <a:picLocks noChangeAspect="1"/>
        </xdr:cNvPicPr>
      </xdr:nvPicPr>
      <xdr:blipFill>
        <a:blip xmlns:r="http://schemas.openxmlformats.org/officeDocument/2006/relationships" r:embed="rId1"/>
        <a:stretch>
          <a:fillRect/>
        </a:stretch>
      </xdr:blipFill>
      <xdr:spPr bwMode="auto">
        <a:xfrm>
          <a:off x="1657350" y="9610725"/>
          <a:ext cx="9525" cy="9525"/>
        </a:xfrm>
        <a:prstGeom prst="rect">
          <a:avLst/>
        </a:prstGeom>
        <a:noFill/>
        <a:ln w="9525">
          <a:noFill/>
        </a:ln>
      </xdr:spPr>
    </xdr:pic>
    <xdr:clientData/>
  </xdr:twoCellAnchor>
  <xdr:twoCellAnchor>
    <xdr:from>
      <xdr:col>8</xdr:col>
      <xdr:colOff>0</xdr:colOff>
      <xdr:row>46</xdr:row>
      <xdr:rowOff>0</xdr:rowOff>
    </xdr:from>
    <xdr:to>
      <xdr:col>8</xdr:col>
      <xdr:colOff>9525</xdr:colOff>
      <xdr:row>46</xdr:row>
      <xdr:rowOff>9525</xdr:rowOff>
    </xdr:to>
    <xdr:pic>
      <xdr:nvPicPr>
        <xdr:cNvPr id="271" name="Picture 363" descr="https://apps.fldfs.com/SURVEY/Images/spacer.gif">
          <a:extLst>
            <a:ext uri="{FF2B5EF4-FFF2-40B4-BE49-F238E27FC236}">
              <a16:creationId xmlns:a16="http://schemas.microsoft.com/office/drawing/2014/main" id="{00000000-0008-0000-0900-00000F010000}"/>
            </a:ext>
          </a:extLst>
        </xdr:cNvPr>
        <xdr:cNvPicPr>
          <a:picLocks noChangeAspect="1"/>
        </xdr:cNvPicPr>
      </xdr:nvPicPr>
      <xdr:blipFill>
        <a:blip xmlns:r="http://schemas.openxmlformats.org/officeDocument/2006/relationships" r:embed="rId1"/>
        <a:stretch>
          <a:fillRect/>
        </a:stretch>
      </xdr:blipFill>
      <xdr:spPr bwMode="auto">
        <a:xfrm>
          <a:off x="1657350" y="9610725"/>
          <a:ext cx="9525" cy="9525"/>
        </a:xfrm>
        <a:prstGeom prst="rect">
          <a:avLst/>
        </a:prstGeom>
        <a:noFill/>
        <a:ln w="9525">
          <a:noFill/>
        </a:ln>
      </xdr:spPr>
    </xdr:pic>
    <xdr:clientData/>
  </xdr:twoCellAnchor>
  <xdr:twoCellAnchor>
    <xdr:from>
      <xdr:col>8</xdr:col>
      <xdr:colOff>0</xdr:colOff>
      <xdr:row>47</xdr:row>
      <xdr:rowOff>0</xdr:rowOff>
    </xdr:from>
    <xdr:to>
      <xdr:col>8</xdr:col>
      <xdr:colOff>9525</xdr:colOff>
      <xdr:row>47</xdr:row>
      <xdr:rowOff>9525</xdr:rowOff>
    </xdr:to>
    <xdr:pic>
      <xdr:nvPicPr>
        <xdr:cNvPr id="272" name="Picture 363" descr="https://apps.fldfs.com/SURVEY/Images/spacer.gif">
          <a:extLst>
            <a:ext uri="{FF2B5EF4-FFF2-40B4-BE49-F238E27FC236}">
              <a16:creationId xmlns:a16="http://schemas.microsoft.com/office/drawing/2014/main" id="{00000000-0008-0000-0900-000010010000}"/>
            </a:ext>
          </a:extLst>
        </xdr:cNvPr>
        <xdr:cNvPicPr>
          <a:picLocks noChangeAspect="1"/>
        </xdr:cNvPicPr>
      </xdr:nvPicPr>
      <xdr:blipFill>
        <a:blip xmlns:r="http://schemas.openxmlformats.org/officeDocument/2006/relationships" r:embed="rId1"/>
        <a:stretch>
          <a:fillRect/>
        </a:stretch>
      </xdr:blipFill>
      <xdr:spPr bwMode="auto">
        <a:xfrm>
          <a:off x="1657350" y="9801225"/>
          <a:ext cx="9525" cy="9525"/>
        </a:xfrm>
        <a:prstGeom prst="rect">
          <a:avLst/>
        </a:prstGeom>
        <a:noFill/>
        <a:ln w="9525">
          <a:noFill/>
        </a:ln>
      </xdr:spPr>
    </xdr:pic>
    <xdr:clientData/>
  </xdr:twoCellAnchor>
  <xdr:twoCellAnchor>
    <xdr:from>
      <xdr:col>8</xdr:col>
      <xdr:colOff>0</xdr:colOff>
      <xdr:row>47</xdr:row>
      <xdr:rowOff>0</xdr:rowOff>
    </xdr:from>
    <xdr:to>
      <xdr:col>8</xdr:col>
      <xdr:colOff>9525</xdr:colOff>
      <xdr:row>47</xdr:row>
      <xdr:rowOff>9525</xdr:rowOff>
    </xdr:to>
    <xdr:pic>
      <xdr:nvPicPr>
        <xdr:cNvPr id="273" name="Picture 363" descr="https://apps.fldfs.com/SURVEY/Images/spacer.gif">
          <a:extLst>
            <a:ext uri="{FF2B5EF4-FFF2-40B4-BE49-F238E27FC236}">
              <a16:creationId xmlns:a16="http://schemas.microsoft.com/office/drawing/2014/main" id="{00000000-0008-0000-0900-000011010000}"/>
            </a:ext>
          </a:extLst>
        </xdr:cNvPr>
        <xdr:cNvPicPr>
          <a:picLocks noChangeAspect="1"/>
        </xdr:cNvPicPr>
      </xdr:nvPicPr>
      <xdr:blipFill>
        <a:blip xmlns:r="http://schemas.openxmlformats.org/officeDocument/2006/relationships" r:embed="rId1"/>
        <a:stretch>
          <a:fillRect/>
        </a:stretch>
      </xdr:blipFill>
      <xdr:spPr bwMode="auto">
        <a:xfrm>
          <a:off x="1657350" y="9801225"/>
          <a:ext cx="9525" cy="9525"/>
        </a:xfrm>
        <a:prstGeom prst="rect">
          <a:avLst/>
        </a:prstGeom>
        <a:noFill/>
        <a:ln w="9525">
          <a:noFill/>
        </a:ln>
      </xdr:spPr>
    </xdr:pic>
    <xdr:clientData/>
  </xdr:twoCellAnchor>
  <xdr:twoCellAnchor>
    <xdr:from>
      <xdr:col>8</xdr:col>
      <xdr:colOff>0</xdr:colOff>
      <xdr:row>53</xdr:row>
      <xdr:rowOff>0</xdr:rowOff>
    </xdr:from>
    <xdr:to>
      <xdr:col>8</xdr:col>
      <xdr:colOff>9525</xdr:colOff>
      <xdr:row>53</xdr:row>
      <xdr:rowOff>9525</xdr:rowOff>
    </xdr:to>
    <xdr:pic>
      <xdr:nvPicPr>
        <xdr:cNvPr id="274" name="Picture 363" descr="https://apps.fldfs.com/SURVEY/Images/spacer.gif">
          <a:extLst>
            <a:ext uri="{FF2B5EF4-FFF2-40B4-BE49-F238E27FC236}">
              <a16:creationId xmlns:a16="http://schemas.microsoft.com/office/drawing/2014/main" id="{00000000-0008-0000-0900-000012010000}"/>
            </a:ext>
          </a:extLst>
        </xdr:cNvPr>
        <xdr:cNvPicPr>
          <a:picLocks noChangeAspect="1"/>
        </xdr:cNvPicPr>
      </xdr:nvPicPr>
      <xdr:blipFill>
        <a:blip xmlns:r="http://schemas.openxmlformats.org/officeDocument/2006/relationships" r:embed="rId1"/>
        <a:stretch>
          <a:fillRect/>
        </a:stretch>
      </xdr:blipFill>
      <xdr:spPr bwMode="auto">
        <a:xfrm>
          <a:off x="1657350" y="10944225"/>
          <a:ext cx="9525" cy="9525"/>
        </a:xfrm>
        <a:prstGeom prst="rect">
          <a:avLst/>
        </a:prstGeom>
        <a:noFill/>
        <a:ln w="9525">
          <a:noFill/>
        </a:ln>
      </xdr:spPr>
    </xdr:pic>
    <xdr:clientData/>
  </xdr:twoCellAnchor>
  <xdr:twoCellAnchor>
    <xdr:from>
      <xdr:col>8</xdr:col>
      <xdr:colOff>0</xdr:colOff>
      <xdr:row>71</xdr:row>
      <xdr:rowOff>0</xdr:rowOff>
    </xdr:from>
    <xdr:to>
      <xdr:col>8</xdr:col>
      <xdr:colOff>9525</xdr:colOff>
      <xdr:row>71</xdr:row>
      <xdr:rowOff>9525</xdr:rowOff>
    </xdr:to>
    <xdr:pic>
      <xdr:nvPicPr>
        <xdr:cNvPr id="275" name="Picture 363" descr="https://apps.fldfs.com/SURVEY/Images/spacer.gif">
          <a:extLst>
            <a:ext uri="{FF2B5EF4-FFF2-40B4-BE49-F238E27FC236}">
              <a16:creationId xmlns:a16="http://schemas.microsoft.com/office/drawing/2014/main" id="{00000000-0008-0000-0900-000013010000}"/>
            </a:ext>
          </a:extLst>
        </xdr:cNvPr>
        <xdr:cNvPicPr>
          <a:picLocks noChangeAspect="1"/>
        </xdr:cNvPicPr>
      </xdr:nvPicPr>
      <xdr:blipFill>
        <a:blip xmlns:r="http://schemas.openxmlformats.org/officeDocument/2006/relationships" r:embed="rId1"/>
        <a:stretch>
          <a:fillRect/>
        </a:stretch>
      </xdr:blipFill>
      <xdr:spPr bwMode="auto">
        <a:xfrm>
          <a:off x="1657350" y="14449425"/>
          <a:ext cx="9525" cy="9525"/>
        </a:xfrm>
        <a:prstGeom prst="rect">
          <a:avLst/>
        </a:prstGeom>
        <a:noFill/>
        <a:ln w="9525">
          <a:noFill/>
        </a:ln>
      </xdr:spPr>
    </xdr:pic>
    <xdr:clientData/>
  </xdr:twoCellAnchor>
  <xdr:twoCellAnchor>
    <xdr:from>
      <xdr:col>8</xdr:col>
      <xdr:colOff>0</xdr:colOff>
      <xdr:row>72</xdr:row>
      <xdr:rowOff>0</xdr:rowOff>
    </xdr:from>
    <xdr:to>
      <xdr:col>8</xdr:col>
      <xdr:colOff>9525</xdr:colOff>
      <xdr:row>72</xdr:row>
      <xdr:rowOff>9525</xdr:rowOff>
    </xdr:to>
    <xdr:pic>
      <xdr:nvPicPr>
        <xdr:cNvPr id="276" name="Picture 363" descr="https://apps.fldfs.com/SURVEY/Images/spacer.gif">
          <a:extLst>
            <a:ext uri="{FF2B5EF4-FFF2-40B4-BE49-F238E27FC236}">
              <a16:creationId xmlns:a16="http://schemas.microsoft.com/office/drawing/2014/main" id="{00000000-0008-0000-0900-000014010000}"/>
            </a:ext>
          </a:extLst>
        </xdr:cNvPr>
        <xdr:cNvPicPr>
          <a:picLocks noChangeAspect="1"/>
        </xdr:cNvPicPr>
      </xdr:nvPicPr>
      <xdr:blipFill>
        <a:blip xmlns:r="http://schemas.openxmlformats.org/officeDocument/2006/relationships" r:embed="rId1"/>
        <a:stretch>
          <a:fillRect/>
        </a:stretch>
      </xdr:blipFill>
      <xdr:spPr bwMode="auto">
        <a:xfrm>
          <a:off x="1657350" y="14649450"/>
          <a:ext cx="9525" cy="9525"/>
        </a:xfrm>
        <a:prstGeom prst="rect">
          <a:avLst/>
        </a:prstGeom>
        <a:noFill/>
        <a:ln w="9525">
          <a:noFill/>
        </a:ln>
      </xdr:spPr>
    </xdr:pic>
    <xdr:clientData/>
  </xdr:twoCellAnchor>
  <xdr:twoCellAnchor>
    <xdr:from>
      <xdr:col>8</xdr:col>
      <xdr:colOff>0</xdr:colOff>
      <xdr:row>81</xdr:row>
      <xdr:rowOff>0</xdr:rowOff>
    </xdr:from>
    <xdr:to>
      <xdr:col>8</xdr:col>
      <xdr:colOff>9525</xdr:colOff>
      <xdr:row>81</xdr:row>
      <xdr:rowOff>9525</xdr:rowOff>
    </xdr:to>
    <xdr:pic>
      <xdr:nvPicPr>
        <xdr:cNvPr id="277" name="Picture 363" descr="https://apps.fldfs.com/SURVEY/Images/spacer.gif">
          <a:extLst>
            <a:ext uri="{FF2B5EF4-FFF2-40B4-BE49-F238E27FC236}">
              <a16:creationId xmlns:a16="http://schemas.microsoft.com/office/drawing/2014/main" id="{00000000-0008-0000-0900-000015010000}"/>
            </a:ext>
          </a:extLst>
        </xdr:cNvPr>
        <xdr:cNvPicPr>
          <a:picLocks noChangeAspect="1"/>
        </xdr:cNvPicPr>
      </xdr:nvPicPr>
      <xdr:blipFill>
        <a:blip xmlns:r="http://schemas.openxmlformats.org/officeDocument/2006/relationships" r:embed="rId1"/>
        <a:stretch>
          <a:fillRect/>
        </a:stretch>
      </xdr:blipFill>
      <xdr:spPr bwMode="auto">
        <a:xfrm>
          <a:off x="1657350" y="16449675"/>
          <a:ext cx="9525" cy="9525"/>
        </a:xfrm>
        <a:prstGeom prst="rect">
          <a:avLst/>
        </a:prstGeom>
        <a:noFill/>
        <a:ln w="9525">
          <a:noFill/>
        </a:ln>
      </xdr:spPr>
    </xdr:pic>
    <xdr:clientData/>
  </xdr:twoCellAnchor>
  <xdr:twoCellAnchor>
    <xdr:from>
      <xdr:col>8</xdr:col>
      <xdr:colOff>0</xdr:colOff>
      <xdr:row>108</xdr:row>
      <xdr:rowOff>0</xdr:rowOff>
    </xdr:from>
    <xdr:to>
      <xdr:col>8</xdr:col>
      <xdr:colOff>9525</xdr:colOff>
      <xdr:row>108</xdr:row>
      <xdr:rowOff>9525</xdr:rowOff>
    </xdr:to>
    <xdr:pic>
      <xdr:nvPicPr>
        <xdr:cNvPr id="278" name="Picture 363" descr="https://apps.fldfs.com/SURVEY/Images/spacer.gif">
          <a:extLst>
            <a:ext uri="{FF2B5EF4-FFF2-40B4-BE49-F238E27FC236}">
              <a16:creationId xmlns:a16="http://schemas.microsoft.com/office/drawing/2014/main" id="{00000000-0008-0000-0900-000016010000}"/>
            </a:ext>
          </a:extLst>
        </xdr:cNvPr>
        <xdr:cNvPicPr>
          <a:picLocks noChangeAspect="1"/>
        </xdr:cNvPicPr>
      </xdr:nvPicPr>
      <xdr:blipFill>
        <a:blip xmlns:r="http://schemas.openxmlformats.org/officeDocument/2006/relationships" r:embed="rId1"/>
        <a:stretch>
          <a:fillRect/>
        </a:stretch>
      </xdr:blipFill>
      <xdr:spPr bwMode="auto">
        <a:xfrm>
          <a:off x="1657350" y="21850350"/>
          <a:ext cx="9525" cy="9525"/>
        </a:xfrm>
        <a:prstGeom prst="rect">
          <a:avLst/>
        </a:prstGeom>
        <a:noFill/>
        <a:ln w="9525">
          <a:noFill/>
        </a:ln>
      </xdr:spPr>
    </xdr:pic>
    <xdr:clientData/>
  </xdr:twoCellAnchor>
  <xdr:twoCellAnchor>
    <xdr:from>
      <xdr:col>8</xdr:col>
      <xdr:colOff>0</xdr:colOff>
      <xdr:row>109</xdr:row>
      <xdr:rowOff>0</xdr:rowOff>
    </xdr:from>
    <xdr:to>
      <xdr:col>8</xdr:col>
      <xdr:colOff>9525</xdr:colOff>
      <xdr:row>109</xdr:row>
      <xdr:rowOff>9525</xdr:rowOff>
    </xdr:to>
    <xdr:pic>
      <xdr:nvPicPr>
        <xdr:cNvPr id="279" name="Picture 363" descr="https://apps.fldfs.com/SURVEY/Images/spacer.gif">
          <a:extLst>
            <a:ext uri="{FF2B5EF4-FFF2-40B4-BE49-F238E27FC236}">
              <a16:creationId xmlns:a16="http://schemas.microsoft.com/office/drawing/2014/main" id="{00000000-0008-0000-0900-000017010000}"/>
            </a:ext>
          </a:extLst>
        </xdr:cNvPr>
        <xdr:cNvPicPr>
          <a:picLocks noChangeAspect="1"/>
        </xdr:cNvPicPr>
      </xdr:nvPicPr>
      <xdr:blipFill>
        <a:blip xmlns:r="http://schemas.openxmlformats.org/officeDocument/2006/relationships" r:embed="rId1"/>
        <a:stretch>
          <a:fillRect/>
        </a:stretch>
      </xdr:blipFill>
      <xdr:spPr bwMode="auto">
        <a:xfrm>
          <a:off x="1657350" y="22050375"/>
          <a:ext cx="9525" cy="9525"/>
        </a:xfrm>
        <a:prstGeom prst="rect">
          <a:avLst/>
        </a:prstGeom>
        <a:noFill/>
        <a:ln w="9525">
          <a:noFill/>
        </a:ln>
      </xdr:spPr>
    </xdr:pic>
    <xdr:clientData/>
  </xdr:twoCellAnchor>
  <xdr:twoCellAnchor>
    <xdr:from>
      <xdr:col>8</xdr:col>
      <xdr:colOff>0</xdr:colOff>
      <xdr:row>110</xdr:row>
      <xdr:rowOff>0</xdr:rowOff>
    </xdr:from>
    <xdr:to>
      <xdr:col>8</xdr:col>
      <xdr:colOff>9525</xdr:colOff>
      <xdr:row>110</xdr:row>
      <xdr:rowOff>9525</xdr:rowOff>
    </xdr:to>
    <xdr:pic>
      <xdr:nvPicPr>
        <xdr:cNvPr id="280" name="Picture 363" descr="https://apps.fldfs.com/SURVEY/Images/spacer.gif">
          <a:extLst>
            <a:ext uri="{FF2B5EF4-FFF2-40B4-BE49-F238E27FC236}">
              <a16:creationId xmlns:a16="http://schemas.microsoft.com/office/drawing/2014/main" id="{00000000-0008-0000-0900-000018010000}"/>
            </a:ext>
          </a:extLst>
        </xdr:cNvPr>
        <xdr:cNvPicPr>
          <a:picLocks noChangeAspect="1"/>
        </xdr:cNvPicPr>
      </xdr:nvPicPr>
      <xdr:blipFill>
        <a:blip xmlns:r="http://schemas.openxmlformats.org/officeDocument/2006/relationships" r:embed="rId1"/>
        <a:stretch>
          <a:fillRect/>
        </a:stretch>
      </xdr:blipFill>
      <xdr:spPr bwMode="auto">
        <a:xfrm>
          <a:off x="1657350" y="22250400"/>
          <a:ext cx="9525" cy="9525"/>
        </a:xfrm>
        <a:prstGeom prst="rect">
          <a:avLst/>
        </a:prstGeom>
        <a:noFill/>
        <a:ln w="9525">
          <a:noFill/>
        </a:ln>
      </xdr:spPr>
    </xdr:pic>
    <xdr:clientData/>
  </xdr:twoCellAnchor>
  <xdr:twoCellAnchor>
    <xdr:from>
      <xdr:col>8</xdr:col>
      <xdr:colOff>0</xdr:colOff>
      <xdr:row>111</xdr:row>
      <xdr:rowOff>0</xdr:rowOff>
    </xdr:from>
    <xdr:to>
      <xdr:col>8</xdr:col>
      <xdr:colOff>9525</xdr:colOff>
      <xdr:row>111</xdr:row>
      <xdr:rowOff>9525</xdr:rowOff>
    </xdr:to>
    <xdr:pic>
      <xdr:nvPicPr>
        <xdr:cNvPr id="281" name="Picture 363" descr="https://apps.fldfs.com/SURVEY/Images/spacer.gif">
          <a:extLst>
            <a:ext uri="{FF2B5EF4-FFF2-40B4-BE49-F238E27FC236}">
              <a16:creationId xmlns:a16="http://schemas.microsoft.com/office/drawing/2014/main" id="{00000000-0008-0000-0900-000019010000}"/>
            </a:ext>
          </a:extLst>
        </xdr:cNvPr>
        <xdr:cNvPicPr>
          <a:picLocks noChangeAspect="1"/>
        </xdr:cNvPicPr>
      </xdr:nvPicPr>
      <xdr:blipFill>
        <a:blip xmlns:r="http://schemas.openxmlformats.org/officeDocument/2006/relationships" r:embed="rId1"/>
        <a:stretch>
          <a:fillRect/>
        </a:stretch>
      </xdr:blipFill>
      <xdr:spPr bwMode="auto">
        <a:xfrm>
          <a:off x="1657350" y="22450425"/>
          <a:ext cx="9525" cy="9525"/>
        </a:xfrm>
        <a:prstGeom prst="rect">
          <a:avLst/>
        </a:prstGeom>
        <a:noFill/>
        <a:ln w="9525">
          <a:noFill/>
        </a:ln>
      </xdr:spPr>
    </xdr:pic>
    <xdr:clientData/>
  </xdr:twoCellAnchor>
  <xdr:twoCellAnchor>
    <xdr:from>
      <xdr:col>8</xdr:col>
      <xdr:colOff>0</xdr:colOff>
      <xdr:row>92</xdr:row>
      <xdr:rowOff>0</xdr:rowOff>
    </xdr:from>
    <xdr:to>
      <xdr:col>8</xdr:col>
      <xdr:colOff>9525</xdr:colOff>
      <xdr:row>92</xdr:row>
      <xdr:rowOff>9525</xdr:rowOff>
    </xdr:to>
    <xdr:pic>
      <xdr:nvPicPr>
        <xdr:cNvPr id="283" name="Picture 363" descr="https://apps.fldfs.com/SURVEY/Images/spacer.gif">
          <a:extLst>
            <a:ext uri="{FF2B5EF4-FFF2-40B4-BE49-F238E27FC236}">
              <a16:creationId xmlns:a16="http://schemas.microsoft.com/office/drawing/2014/main" id="{00000000-0008-0000-0900-00001B010000}"/>
            </a:ext>
          </a:extLst>
        </xdr:cNvPr>
        <xdr:cNvPicPr>
          <a:picLocks noChangeAspect="1"/>
        </xdr:cNvPicPr>
      </xdr:nvPicPr>
      <xdr:blipFill>
        <a:blip xmlns:r="http://schemas.openxmlformats.org/officeDocument/2006/relationships" r:embed="rId1"/>
        <a:stretch>
          <a:fillRect/>
        </a:stretch>
      </xdr:blipFill>
      <xdr:spPr bwMode="auto">
        <a:xfrm>
          <a:off x="1657350" y="18649950"/>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284" name="Picture 363" descr="https://apps.fldfs.com/SURVEY/Images/spacer.gif">
          <a:extLst>
            <a:ext uri="{FF2B5EF4-FFF2-40B4-BE49-F238E27FC236}">
              <a16:creationId xmlns:a16="http://schemas.microsoft.com/office/drawing/2014/main" id="{00000000-0008-0000-0900-00001C010000}"/>
            </a:ext>
          </a:extLst>
        </xdr:cNvPr>
        <xdr:cNvPicPr>
          <a:picLocks noChangeAspect="1"/>
        </xdr:cNvPicPr>
      </xdr:nvPicPr>
      <xdr:blipFill>
        <a:blip xmlns:r="http://schemas.openxmlformats.org/officeDocument/2006/relationships" r:embed="rId1"/>
        <a:stretch>
          <a:fillRect/>
        </a:stretch>
      </xdr:blipFill>
      <xdr:spPr bwMode="auto">
        <a:xfrm>
          <a:off x="1657350" y="23250525"/>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285" name="Picture 363" descr="https://apps.fldfs.com/SURVEY/Images/spacer.gif">
          <a:extLst>
            <a:ext uri="{FF2B5EF4-FFF2-40B4-BE49-F238E27FC236}">
              <a16:creationId xmlns:a16="http://schemas.microsoft.com/office/drawing/2014/main" id="{00000000-0008-0000-0900-00001D010000}"/>
            </a:ext>
          </a:extLst>
        </xdr:cNvPr>
        <xdr:cNvPicPr>
          <a:picLocks noChangeAspect="1"/>
        </xdr:cNvPicPr>
      </xdr:nvPicPr>
      <xdr:blipFill>
        <a:blip xmlns:r="http://schemas.openxmlformats.org/officeDocument/2006/relationships" r:embed="rId1"/>
        <a:stretch>
          <a:fillRect/>
        </a:stretch>
      </xdr:blipFill>
      <xdr:spPr bwMode="auto">
        <a:xfrm>
          <a:off x="1657350" y="23450550"/>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286" name="Picture 363" descr="https://apps.fldfs.com/SURVEY/Images/spacer.gif">
          <a:extLst>
            <a:ext uri="{FF2B5EF4-FFF2-40B4-BE49-F238E27FC236}">
              <a16:creationId xmlns:a16="http://schemas.microsoft.com/office/drawing/2014/main" id="{00000000-0008-0000-0900-00001E010000}"/>
            </a:ext>
          </a:extLst>
        </xdr:cNvPr>
        <xdr:cNvPicPr>
          <a:picLocks noChangeAspect="1"/>
        </xdr:cNvPicPr>
      </xdr:nvPicPr>
      <xdr:blipFill>
        <a:blip xmlns:r="http://schemas.openxmlformats.org/officeDocument/2006/relationships" r:embed="rId1"/>
        <a:stretch>
          <a:fillRect/>
        </a:stretch>
      </xdr:blipFill>
      <xdr:spPr bwMode="auto">
        <a:xfrm>
          <a:off x="1657350" y="23650575"/>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287" name="Picture 363" descr="https://apps.fldfs.com/SURVEY/Images/spacer.gif">
          <a:extLst>
            <a:ext uri="{FF2B5EF4-FFF2-40B4-BE49-F238E27FC236}">
              <a16:creationId xmlns:a16="http://schemas.microsoft.com/office/drawing/2014/main" id="{00000000-0008-0000-0900-00001F010000}"/>
            </a:ext>
          </a:extLst>
        </xdr:cNvPr>
        <xdr:cNvPicPr>
          <a:picLocks noChangeAspect="1"/>
        </xdr:cNvPicPr>
      </xdr:nvPicPr>
      <xdr:blipFill>
        <a:blip xmlns:r="http://schemas.openxmlformats.org/officeDocument/2006/relationships" r:embed="rId1"/>
        <a:stretch>
          <a:fillRect/>
        </a:stretch>
      </xdr:blipFill>
      <xdr:spPr bwMode="auto">
        <a:xfrm>
          <a:off x="1657350" y="23850600"/>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288" name="Picture 363" descr="https://apps.fldfs.com/SURVEY/Images/spacer.gif">
          <a:extLst>
            <a:ext uri="{FF2B5EF4-FFF2-40B4-BE49-F238E27FC236}">
              <a16:creationId xmlns:a16="http://schemas.microsoft.com/office/drawing/2014/main" id="{00000000-0008-0000-0900-000020010000}"/>
            </a:ext>
          </a:extLst>
        </xdr:cNvPr>
        <xdr:cNvPicPr>
          <a:picLocks noChangeAspect="1"/>
        </xdr:cNvPicPr>
      </xdr:nvPicPr>
      <xdr:blipFill>
        <a:blip xmlns:r="http://schemas.openxmlformats.org/officeDocument/2006/relationships" r:embed="rId1"/>
        <a:stretch>
          <a:fillRect/>
        </a:stretch>
      </xdr:blipFill>
      <xdr:spPr bwMode="auto">
        <a:xfrm>
          <a:off x="1657350" y="24050625"/>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289" name="Picture 363" descr="https://apps.fldfs.com/SURVEY/Images/spacer.gif">
          <a:extLst>
            <a:ext uri="{FF2B5EF4-FFF2-40B4-BE49-F238E27FC236}">
              <a16:creationId xmlns:a16="http://schemas.microsoft.com/office/drawing/2014/main" id="{00000000-0008-0000-0900-000021010000}"/>
            </a:ext>
          </a:extLst>
        </xdr:cNvPr>
        <xdr:cNvPicPr>
          <a:picLocks noChangeAspect="1"/>
        </xdr:cNvPicPr>
      </xdr:nvPicPr>
      <xdr:blipFill>
        <a:blip xmlns:r="http://schemas.openxmlformats.org/officeDocument/2006/relationships" r:embed="rId1"/>
        <a:stretch>
          <a:fillRect/>
        </a:stretch>
      </xdr:blipFill>
      <xdr:spPr bwMode="auto">
        <a:xfrm>
          <a:off x="1657350" y="24250650"/>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290" name="Picture 363" descr="https://apps.fldfs.com/SURVEY/Images/spacer.gif">
          <a:extLst>
            <a:ext uri="{FF2B5EF4-FFF2-40B4-BE49-F238E27FC236}">
              <a16:creationId xmlns:a16="http://schemas.microsoft.com/office/drawing/2014/main" id="{00000000-0008-0000-0900-000022010000}"/>
            </a:ext>
          </a:extLst>
        </xdr:cNvPr>
        <xdr:cNvPicPr>
          <a:picLocks noChangeAspect="1"/>
        </xdr:cNvPicPr>
      </xdr:nvPicPr>
      <xdr:blipFill>
        <a:blip xmlns:r="http://schemas.openxmlformats.org/officeDocument/2006/relationships" r:embed="rId1"/>
        <a:stretch>
          <a:fillRect/>
        </a:stretch>
      </xdr:blipFill>
      <xdr:spPr bwMode="auto">
        <a:xfrm>
          <a:off x="1657350" y="24450675"/>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291" name="Picture 363" descr="https://apps.fldfs.com/SURVEY/Images/spacer.gif">
          <a:extLst>
            <a:ext uri="{FF2B5EF4-FFF2-40B4-BE49-F238E27FC236}">
              <a16:creationId xmlns:a16="http://schemas.microsoft.com/office/drawing/2014/main" id="{00000000-0008-0000-0900-000023010000}"/>
            </a:ext>
          </a:extLst>
        </xdr:cNvPr>
        <xdr:cNvPicPr>
          <a:picLocks noChangeAspect="1"/>
        </xdr:cNvPicPr>
      </xdr:nvPicPr>
      <xdr:blipFill>
        <a:blip xmlns:r="http://schemas.openxmlformats.org/officeDocument/2006/relationships" r:embed="rId1"/>
        <a:stretch>
          <a:fillRect/>
        </a:stretch>
      </xdr:blipFill>
      <xdr:spPr bwMode="auto">
        <a:xfrm>
          <a:off x="1657350" y="24650700"/>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292" name="Picture 363" descr="https://apps.fldfs.com/SURVEY/Images/spacer.gif">
          <a:extLst>
            <a:ext uri="{FF2B5EF4-FFF2-40B4-BE49-F238E27FC236}">
              <a16:creationId xmlns:a16="http://schemas.microsoft.com/office/drawing/2014/main" id="{00000000-0008-0000-0900-000024010000}"/>
            </a:ext>
          </a:extLst>
        </xdr:cNvPr>
        <xdr:cNvPicPr>
          <a:picLocks noChangeAspect="1"/>
        </xdr:cNvPicPr>
      </xdr:nvPicPr>
      <xdr:blipFill>
        <a:blip xmlns:r="http://schemas.openxmlformats.org/officeDocument/2006/relationships" r:embed="rId1"/>
        <a:stretch>
          <a:fillRect/>
        </a:stretch>
      </xdr:blipFill>
      <xdr:spPr bwMode="auto">
        <a:xfrm>
          <a:off x="1657350" y="24850725"/>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293" name="Picture 363" descr="https://apps.fldfs.com/SURVEY/Images/spacer.gif">
          <a:extLst>
            <a:ext uri="{FF2B5EF4-FFF2-40B4-BE49-F238E27FC236}">
              <a16:creationId xmlns:a16="http://schemas.microsoft.com/office/drawing/2014/main" id="{00000000-0008-0000-0900-000025010000}"/>
            </a:ext>
          </a:extLst>
        </xdr:cNvPr>
        <xdr:cNvPicPr>
          <a:picLocks noChangeAspect="1"/>
        </xdr:cNvPicPr>
      </xdr:nvPicPr>
      <xdr:blipFill>
        <a:blip xmlns:r="http://schemas.openxmlformats.org/officeDocument/2006/relationships" r:embed="rId1"/>
        <a:stretch>
          <a:fillRect/>
        </a:stretch>
      </xdr:blipFill>
      <xdr:spPr bwMode="auto">
        <a:xfrm>
          <a:off x="1657350" y="25050750"/>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294" name="Picture 363" descr="https://apps.fldfs.com/SURVEY/Images/spacer.gif">
          <a:extLst>
            <a:ext uri="{FF2B5EF4-FFF2-40B4-BE49-F238E27FC236}">
              <a16:creationId xmlns:a16="http://schemas.microsoft.com/office/drawing/2014/main" id="{00000000-0008-0000-0900-000026010000}"/>
            </a:ext>
          </a:extLst>
        </xdr:cNvPr>
        <xdr:cNvPicPr>
          <a:picLocks noChangeAspect="1"/>
        </xdr:cNvPicPr>
      </xdr:nvPicPr>
      <xdr:blipFill>
        <a:blip xmlns:r="http://schemas.openxmlformats.org/officeDocument/2006/relationships" r:embed="rId1"/>
        <a:stretch>
          <a:fillRect/>
        </a:stretch>
      </xdr:blipFill>
      <xdr:spPr bwMode="auto">
        <a:xfrm>
          <a:off x="1657350" y="25250775"/>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295" name="Picture 363" descr="https://apps.fldfs.com/SURVEY/Images/spacer.gif">
          <a:extLst>
            <a:ext uri="{FF2B5EF4-FFF2-40B4-BE49-F238E27FC236}">
              <a16:creationId xmlns:a16="http://schemas.microsoft.com/office/drawing/2014/main" id="{00000000-0008-0000-0900-000027010000}"/>
            </a:ext>
          </a:extLst>
        </xdr:cNvPr>
        <xdr:cNvPicPr>
          <a:picLocks noChangeAspect="1"/>
        </xdr:cNvPicPr>
      </xdr:nvPicPr>
      <xdr:blipFill>
        <a:blip xmlns:r="http://schemas.openxmlformats.org/officeDocument/2006/relationships" r:embed="rId1"/>
        <a:stretch>
          <a:fillRect/>
        </a:stretch>
      </xdr:blipFill>
      <xdr:spPr bwMode="auto">
        <a:xfrm>
          <a:off x="1657350" y="25450800"/>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296" name="Picture 363" descr="https://apps.fldfs.com/SURVEY/Images/spacer.gif">
          <a:extLst>
            <a:ext uri="{FF2B5EF4-FFF2-40B4-BE49-F238E27FC236}">
              <a16:creationId xmlns:a16="http://schemas.microsoft.com/office/drawing/2014/main" id="{00000000-0008-0000-0900-000028010000}"/>
            </a:ext>
          </a:extLst>
        </xdr:cNvPr>
        <xdr:cNvPicPr>
          <a:picLocks noChangeAspect="1"/>
        </xdr:cNvPicPr>
      </xdr:nvPicPr>
      <xdr:blipFill>
        <a:blip xmlns:r="http://schemas.openxmlformats.org/officeDocument/2006/relationships" r:embed="rId1"/>
        <a:stretch>
          <a:fillRect/>
        </a:stretch>
      </xdr:blipFill>
      <xdr:spPr bwMode="auto">
        <a:xfrm>
          <a:off x="1657350" y="25650825"/>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297" name="Picture 363" descr="https://apps.fldfs.com/SURVEY/Images/spacer.gif">
          <a:extLst>
            <a:ext uri="{FF2B5EF4-FFF2-40B4-BE49-F238E27FC236}">
              <a16:creationId xmlns:a16="http://schemas.microsoft.com/office/drawing/2014/main" id="{00000000-0008-0000-0900-000029010000}"/>
            </a:ext>
          </a:extLst>
        </xdr:cNvPr>
        <xdr:cNvPicPr>
          <a:picLocks noChangeAspect="1"/>
        </xdr:cNvPicPr>
      </xdr:nvPicPr>
      <xdr:blipFill>
        <a:blip xmlns:r="http://schemas.openxmlformats.org/officeDocument/2006/relationships" r:embed="rId1"/>
        <a:stretch>
          <a:fillRect/>
        </a:stretch>
      </xdr:blipFill>
      <xdr:spPr bwMode="auto">
        <a:xfrm>
          <a:off x="1657350" y="25850850"/>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298" name="Picture 363" descr="https://apps.fldfs.com/SURVEY/Images/spacer.gif">
          <a:extLst>
            <a:ext uri="{FF2B5EF4-FFF2-40B4-BE49-F238E27FC236}">
              <a16:creationId xmlns:a16="http://schemas.microsoft.com/office/drawing/2014/main" id="{00000000-0008-0000-0900-00002A010000}"/>
            </a:ext>
          </a:extLst>
        </xdr:cNvPr>
        <xdr:cNvPicPr>
          <a:picLocks noChangeAspect="1"/>
        </xdr:cNvPicPr>
      </xdr:nvPicPr>
      <xdr:blipFill>
        <a:blip xmlns:r="http://schemas.openxmlformats.org/officeDocument/2006/relationships" r:embed="rId1"/>
        <a:stretch>
          <a:fillRect/>
        </a:stretch>
      </xdr:blipFill>
      <xdr:spPr bwMode="auto">
        <a:xfrm>
          <a:off x="1657350" y="26050875"/>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299" name="Picture 363" descr="https://apps.fldfs.com/SURVEY/Images/spacer.gif">
          <a:extLst>
            <a:ext uri="{FF2B5EF4-FFF2-40B4-BE49-F238E27FC236}">
              <a16:creationId xmlns:a16="http://schemas.microsoft.com/office/drawing/2014/main" id="{00000000-0008-0000-0900-00002B010000}"/>
            </a:ext>
          </a:extLst>
        </xdr:cNvPr>
        <xdr:cNvPicPr>
          <a:picLocks noChangeAspect="1"/>
        </xdr:cNvPicPr>
      </xdr:nvPicPr>
      <xdr:blipFill>
        <a:blip xmlns:r="http://schemas.openxmlformats.org/officeDocument/2006/relationships" r:embed="rId1"/>
        <a:stretch>
          <a:fillRect/>
        </a:stretch>
      </xdr:blipFill>
      <xdr:spPr bwMode="auto">
        <a:xfrm>
          <a:off x="1657350" y="26250900"/>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300" name="Picture 363" descr="https://apps.fldfs.com/SURVEY/Images/spacer.gif">
          <a:extLst>
            <a:ext uri="{FF2B5EF4-FFF2-40B4-BE49-F238E27FC236}">
              <a16:creationId xmlns:a16="http://schemas.microsoft.com/office/drawing/2014/main" id="{00000000-0008-0000-0900-00002C010000}"/>
            </a:ext>
          </a:extLst>
        </xdr:cNvPr>
        <xdr:cNvPicPr>
          <a:picLocks noChangeAspect="1"/>
        </xdr:cNvPicPr>
      </xdr:nvPicPr>
      <xdr:blipFill>
        <a:blip xmlns:r="http://schemas.openxmlformats.org/officeDocument/2006/relationships" r:embed="rId1"/>
        <a:stretch>
          <a:fillRect/>
        </a:stretch>
      </xdr:blipFill>
      <xdr:spPr bwMode="auto">
        <a:xfrm>
          <a:off x="1657350" y="2772727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301" name="Picture 363" descr="https://apps.fldfs.com/SURVEY/Images/spacer.gif">
          <a:extLst>
            <a:ext uri="{FF2B5EF4-FFF2-40B4-BE49-F238E27FC236}">
              <a16:creationId xmlns:a16="http://schemas.microsoft.com/office/drawing/2014/main" id="{00000000-0008-0000-0900-00002D010000}"/>
            </a:ext>
          </a:extLst>
        </xdr:cNvPr>
        <xdr:cNvPicPr>
          <a:picLocks noChangeAspect="1"/>
        </xdr:cNvPicPr>
      </xdr:nvPicPr>
      <xdr:blipFill>
        <a:blip xmlns:r="http://schemas.openxmlformats.org/officeDocument/2006/relationships" r:embed="rId1"/>
        <a:stretch>
          <a:fillRect/>
        </a:stretch>
      </xdr:blipFill>
      <xdr:spPr bwMode="auto">
        <a:xfrm>
          <a:off x="1657350"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302" name="Picture 363" descr="https://apps.fldfs.com/SURVEY/Images/spacer.gif">
          <a:extLst>
            <a:ext uri="{FF2B5EF4-FFF2-40B4-BE49-F238E27FC236}">
              <a16:creationId xmlns:a16="http://schemas.microsoft.com/office/drawing/2014/main" id="{00000000-0008-0000-0900-00002E010000}"/>
            </a:ext>
          </a:extLst>
        </xdr:cNvPr>
        <xdr:cNvPicPr>
          <a:picLocks noChangeAspect="1"/>
        </xdr:cNvPicPr>
      </xdr:nvPicPr>
      <xdr:blipFill>
        <a:blip xmlns:r="http://schemas.openxmlformats.org/officeDocument/2006/relationships" r:embed="rId1"/>
        <a:stretch>
          <a:fillRect/>
        </a:stretch>
      </xdr:blipFill>
      <xdr:spPr bwMode="auto">
        <a:xfrm>
          <a:off x="1657350"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303" name="Picture 363" descr="https://apps.fldfs.com/SURVEY/Images/spacer.gif">
          <a:extLst>
            <a:ext uri="{FF2B5EF4-FFF2-40B4-BE49-F238E27FC236}">
              <a16:creationId xmlns:a16="http://schemas.microsoft.com/office/drawing/2014/main" id="{00000000-0008-0000-0900-00002F010000}"/>
            </a:ext>
          </a:extLst>
        </xdr:cNvPr>
        <xdr:cNvPicPr>
          <a:picLocks noChangeAspect="1"/>
        </xdr:cNvPicPr>
      </xdr:nvPicPr>
      <xdr:blipFill>
        <a:blip xmlns:r="http://schemas.openxmlformats.org/officeDocument/2006/relationships" r:embed="rId1"/>
        <a:stretch>
          <a:fillRect/>
        </a:stretch>
      </xdr:blipFill>
      <xdr:spPr bwMode="auto">
        <a:xfrm>
          <a:off x="1657350"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304" name="Picture 363" descr="https://apps.fldfs.com/SURVEY/Images/spacer.gif">
          <a:extLst>
            <a:ext uri="{FF2B5EF4-FFF2-40B4-BE49-F238E27FC236}">
              <a16:creationId xmlns:a16="http://schemas.microsoft.com/office/drawing/2014/main" id="{00000000-0008-0000-0900-000030010000}"/>
            </a:ext>
          </a:extLst>
        </xdr:cNvPr>
        <xdr:cNvPicPr>
          <a:picLocks noChangeAspect="1"/>
        </xdr:cNvPicPr>
      </xdr:nvPicPr>
      <xdr:blipFill>
        <a:blip xmlns:r="http://schemas.openxmlformats.org/officeDocument/2006/relationships" r:embed="rId1"/>
        <a:stretch>
          <a:fillRect/>
        </a:stretch>
      </xdr:blipFill>
      <xdr:spPr bwMode="auto">
        <a:xfrm>
          <a:off x="1657350" y="352901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305" name="Picture 363" descr="https://apps.fldfs.com/SURVEY/Images/spacer.gif">
          <a:extLst>
            <a:ext uri="{FF2B5EF4-FFF2-40B4-BE49-F238E27FC236}">
              <a16:creationId xmlns:a16="http://schemas.microsoft.com/office/drawing/2014/main" id="{00000000-0008-0000-0900-000031010000}"/>
            </a:ext>
          </a:extLst>
        </xdr:cNvPr>
        <xdr:cNvPicPr>
          <a:picLocks noChangeAspect="1"/>
        </xdr:cNvPicPr>
      </xdr:nvPicPr>
      <xdr:blipFill>
        <a:blip xmlns:r="http://schemas.openxmlformats.org/officeDocument/2006/relationships" r:embed="rId1"/>
        <a:stretch>
          <a:fillRect/>
        </a:stretch>
      </xdr:blipFill>
      <xdr:spPr bwMode="auto">
        <a:xfrm>
          <a:off x="1657350" y="3184207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307" name="Picture 363" descr="https://apps.fldfs.com/SURVEY/Images/spacer.gif">
          <a:extLst>
            <a:ext uri="{FF2B5EF4-FFF2-40B4-BE49-F238E27FC236}">
              <a16:creationId xmlns:a16="http://schemas.microsoft.com/office/drawing/2014/main" id="{00000000-0008-0000-0900-000033010000}"/>
            </a:ext>
          </a:extLst>
        </xdr:cNvPr>
        <xdr:cNvPicPr>
          <a:picLocks noChangeAspect="1"/>
        </xdr:cNvPicPr>
      </xdr:nvPicPr>
      <xdr:blipFill>
        <a:blip xmlns:r="http://schemas.openxmlformats.org/officeDocument/2006/relationships" r:embed="rId1"/>
        <a:stretch>
          <a:fillRect/>
        </a:stretch>
      </xdr:blipFill>
      <xdr:spPr bwMode="auto">
        <a:xfrm>
          <a:off x="1657350" y="32032575"/>
          <a:ext cx="9525" cy="95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7</xdr:row>
      <xdr:rowOff>0</xdr:rowOff>
    </xdr:from>
    <xdr:to>
      <xdr:col>8</xdr:col>
      <xdr:colOff>9525</xdr:colOff>
      <xdr:row>7</xdr:row>
      <xdr:rowOff>9525</xdr:rowOff>
    </xdr:to>
    <xdr:pic>
      <xdr:nvPicPr>
        <xdr:cNvPr id="3" name="Picture 363" descr="https://apps.fldfs.com/SURVEY/Images/spacer.gif">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bwMode="auto">
        <a:xfrm>
          <a:off x="1400175" y="1943100"/>
          <a:ext cx="9525" cy="9525"/>
        </a:xfrm>
        <a:prstGeom prst="rect">
          <a:avLst/>
        </a:prstGeom>
        <a:noFill/>
        <a:ln w="9525">
          <a:noFill/>
        </a:ln>
      </xdr:spPr>
    </xdr:pic>
    <xdr:clientData/>
  </xdr:twoCellAnchor>
  <xdr:twoCellAnchor>
    <xdr:from>
      <xdr:col>8</xdr:col>
      <xdr:colOff>0</xdr:colOff>
      <xdr:row>8</xdr:row>
      <xdr:rowOff>0</xdr:rowOff>
    </xdr:from>
    <xdr:to>
      <xdr:col>8</xdr:col>
      <xdr:colOff>9525</xdr:colOff>
      <xdr:row>8</xdr:row>
      <xdr:rowOff>9525</xdr:rowOff>
    </xdr:to>
    <xdr:pic>
      <xdr:nvPicPr>
        <xdr:cNvPr id="53" name="Picture 363" descr="https://apps.fldfs.com/SURVEY/Images/spacer.gif">
          <a:extLst>
            <a:ext uri="{FF2B5EF4-FFF2-40B4-BE49-F238E27FC236}">
              <a16:creationId xmlns:a16="http://schemas.microsoft.com/office/drawing/2014/main" id="{00000000-0008-0000-0A00-000035000000}"/>
            </a:ext>
          </a:extLst>
        </xdr:cNvPr>
        <xdr:cNvPicPr>
          <a:picLocks noChangeAspect="1"/>
        </xdr:cNvPicPr>
      </xdr:nvPicPr>
      <xdr:blipFill>
        <a:blip xmlns:r="http://schemas.openxmlformats.org/officeDocument/2006/relationships" r:embed="rId1"/>
        <a:stretch>
          <a:fillRect/>
        </a:stretch>
      </xdr:blipFill>
      <xdr:spPr bwMode="auto">
        <a:xfrm>
          <a:off x="1400175" y="2124075"/>
          <a:ext cx="9525" cy="9525"/>
        </a:xfrm>
        <a:prstGeom prst="rect">
          <a:avLst/>
        </a:prstGeom>
        <a:noFill/>
        <a:ln w="9525">
          <a:noFill/>
        </a:ln>
      </xdr:spPr>
    </xdr:pic>
    <xdr:clientData/>
  </xdr:twoCellAnchor>
  <xdr:twoCellAnchor>
    <xdr:from>
      <xdr:col>8</xdr:col>
      <xdr:colOff>0</xdr:colOff>
      <xdr:row>25</xdr:row>
      <xdr:rowOff>0</xdr:rowOff>
    </xdr:from>
    <xdr:to>
      <xdr:col>8</xdr:col>
      <xdr:colOff>9525</xdr:colOff>
      <xdr:row>25</xdr:row>
      <xdr:rowOff>9525</xdr:rowOff>
    </xdr:to>
    <xdr:pic>
      <xdr:nvPicPr>
        <xdr:cNvPr id="54" name="Picture 363" descr="https://apps.fldfs.com/SURVEY/Images/spacer.gif">
          <a:extLst>
            <a:ext uri="{FF2B5EF4-FFF2-40B4-BE49-F238E27FC236}">
              <a16:creationId xmlns:a16="http://schemas.microsoft.com/office/drawing/2014/main" id="{00000000-0008-0000-0A00-000036000000}"/>
            </a:ext>
          </a:extLst>
        </xdr:cNvPr>
        <xdr:cNvPicPr>
          <a:picLocks noChangeAspect="1"/>
        </xdr:cNvPicPr>
      </xdr:nvPicPr>
      <xdr:blipFill>
        <a:blip xmlns:r="http://schemas.openxmlformats.org/officeDocument/2006/relationships" r:embed="rId1"/>
        <a:stretch>
          <a:fillRect/>
        </a:stretch>
      </xdr:blipFill>
      <xdr:spPr bwMode="auto">
        <a:xfrm>
          <a:off x="1400175" y="5524500"/>
          <a:ext cx="9525" cy="9525"/>
        </a:xfrm>
        <a:prstGeom prst="rect">
          <a:avLst/>
        </a:prstGeom>
        <a:noFill/>
        <a:ln w="9525">
          <a:noFill/>
        </a:ln>
      </xdr:spPr>
    </xdr:pic>
    <xdr:clientData/>
  </xdr:twoCellAnchor>
  <xdr:twoCellAnchor>
    <xdr:from>
      <xdr:col>8</xdr:col>
      <xdr:colOff>0</xdr:colOff>
      <xdr:row>26</xdr:row>
      <xdr:rowOff>0</xdr:rowOff>
    </xdr:from>
    <xdr:to>
      <xdr:col>8</xdr:col>
      <xdr:colOff>9525</xdr:colOff>
      <xdr:row>26</xdr:row>
      <xdr:rowOff>9525</xdr:rowOff>
    </xdr:to>
    <xdr:pic>
      <xdr:nvPicPr>
        <xdr:cNvPr id="55" name="Picture 363" descr="https://apps.fldfs.com/SURVEY/Images/spacer.gif">
          <a:extLst>
            <a:ext uri="{FF2B5EF4-FFF2-40B4-BE49-F238E27FC236}">
              <a16:creationId xmlns:a16="http://schemas.microsoft.com/office/drawing/2014/main" id="{00000000-0008-0000-0A00-000037000000}"/>
            </a:ext>
          </a:extLst>
        </xdr:cNvPr>
        <xdr:cNvPicPr>
          <a:picLocks noChangeAspect="1"/>
        </xdr:cNvPicPr>
      </xdr:nvPicPr>
      <xdr:blipFill>
        <a:blip xmlns:r="http://schemas.openxmlformats.org/officeDocument/2006/relationships" r:embed="rId1"/>
        <a:stretch>
          <a:fillRect/>
        </a:stretch>
      </xdr:blipFill>
      <xdr:spPr bwMode="auto">
        <a:xfrm>
          <a:off x="1400175" y="572452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56" name="Picture 363" descr="https://apps.fldfs.com/SURVEY/Images/spacer.gif">
          <a:extLst>
            <a:ext uri="{FF2B5EF4-FFF2-40B4-BE49-F238E27FC236}">
              <a16:creationId xmlns:a16="http://schemas.microsoft.com/office/drawing/2014/main" id="{00000000-0008-0000-0A00-000038000000}"/>
            </a:ext>
          </a:extLst>
        </xdr:cNvPr>
        <xdr:cNvPicPr>
          <a:picLocks noChangeAspect="1"/>
        </xdr:cNvPicPr>
      </xdr:nvPicPr>
      <xdr:blipFill>
        <a:blip xmlns:r="http://schemas.openxmlformats.org/officeDocument/2006/relationships" r:embed="rId1"/>
        <a:stretch>
          <a:fillRect/>
        </a:stretch>
      </xdr:blipFill>
      <xdr:spPr bwMode="auto">
        <a:xfrm>
          <a:off x="1400175" y="10391775"/>
          <a:ext cx="9525" cy="9525"/>
        </a:xfrm>
        <a:prstGeom prst="rect">
          <a:avLst/>
        </a:prstGeom>
        <a:noFill/>
        <a:ln w="9525">
          <a:noFill/>
        </a:ln>
      </xdr:spPr>
    </xdr:pic>
    <xdr:clientData/>
  </xdr:twoCellAnchor>
  <xdr:twoCellAnchor>
    <xdr:from>
      <xdr:col>8</xdr:col>
      <xdr:colOff>0</xdr:colOff>
      <xdr:row>28</xdr:row>
      <xdr:rowOff>0</xdr:rowOff>
    </xdr:from>
    <xdr:to>
      <xdr:col>8</xdr:col>
      <xdr:colOff>9525</xdr:colOff>
      <xdr:row>28</xdr:row>
      <xdr:rowOff>9525</xdr:rowOff>
    </xdr:to>
    <xdr:pic>
      <xdr:nvPicPr>
        <xdr:cNvPr id="57" name="Picture 363" descr="https://apps.fldfs.com/SURVEY/Images/spacer.gif">
          <a:extLst>
            <a:ext uri="{FF2B5EF4-FFF2-40B4-BE49-F238E27FC236}">
              <a16:creationId xmlns:a16="http://schemas.microsoft.com/office/drawing/2014/main" id="{00000000-0008-0000-0A00-000039000000}"/>
            </a:ext>
          </a:extLst>
        </xdr:cNvPr>
        <xdr:cNvPicPr>
          <a:picLocks noChangeAspect="1"/>
        </xdr:cNvPicPr>
      </xdr:nvPicPr>
      <xdr:blipFill>
        <a:blip xmlns:r="http://schemas.openxmlformats.org/officeDocument/2006/relationships" r:embed="rId1"/>
        <a:stretch>
          <a:fillRect/>
        </a:stretch>
      </xdr:blipFill>
      <xdr:spPr bwMode="auto">
        <a:xfrm>
          <a:off x="1400175" y="6124575"/>
          <a:ext cx="9525" cy="9525"/>
        </a:xfrm>
        <a:prstGeom prst="rect">
          <a:avLst/>
        </a:prstGeom>
        <a:noFill/>
        <a:ln w="9525">
          <a:noFill/>
        </a:ln>
      </xdr:spPr>
    </xdr:pic>
    <xdr:clientData/>
  </xdr:twoCellAnchor>
  <xdr:twoCellAnchor>
    <xdr:from>
      <xdr:col>8</xdr:col>
      <xdr:colOff>0</xdr:colOff>
      <xdr:row>29</xdr:row>
      <xdr:rowOff>0</xdr:rowOff>
    </xdr:from>
    <xdr:to>
      <xdr:col>8</xdr:col>
      <xdr:colOff>9525</xdr:colOff>
      <xdr:row>29</xdr:row>
      <xdr:rowOff>9525</xdr:rowOff>
    </xdr:to>
    <xdr:pic>
      <xdr:nvPicPr>
        <xdr:cNvPr id="58" name="Picture 363" descr="https://apps.fldfs.com/SURVEY/Images/spacer.gif">
          <a:extLst>
            <a:ext uri="{FF2B5EF4-FFF2-40B4-BE49-F238E27FC236}">
              <a16:creationId xmlns:a16="http://schemas.microsoft.com/office/drawing/2014/main" id="{00000000-0008-0000-0A00-00003A000000}"/>
            </a:ext>
          </a:extLst>
        </xdr:cNvPr>
        <xdr:cNvPicPr>
          <a:picLocks noChangeAspect="1"/>
        </xdr:cNvPicPr>
      </xdr:nvPicPr>
      <xdr:blipFill>
        <a:blip xmlns:r="http://schemas.openxmlformats.org/officeDocument/2006/relationships" r:embed="rId1"/>
        <a:stretch>
          <a:fillRect/>
        </a:stretch>
      </xdr:blipFill>
      <xdr:spPr bwMode="auto">
        <a:xfrm>
          <a:off x="1400175" y="6324600"/>
          <a:ext cx="9525" cy="9525"/>
        </a:xfrm>
        <a:prstGeom prst="rect">
          <a:avLst/>
        </a:prstGeom>
        <a:noFill/>
        <a:ln w="9525">
          <a:noFill/>
        </a:ln>
      </xdr:spPr>
    </xdr:pic>
    <xdr:clientData/>
  </xdr:twoCellAnchor>
  <xdr:twoCellAnchor>
    <xdr:from>
      <xdr:col>8</xdr:col>
      <xdr:colOff>0</xdr:colOff>
      <xdr:row>48</xdr:row>
      <xdr:rowOff>0</xdr:rowOff>
    </xdr:from>
    <xdr:to>
      <xdr:col>8</xdr:col>
      <xdr:colOff>9525</xdr:colOff>
      <xdr:row>48</xdr:row>
      <xdr:rowOff>9525</xdr:rowOff>
    </xdr:to>
    <xdr:pic>
      <xdr:nvPicPr>
        <xdr:cNvPr id="59" name="Picture 363" descr="https://apps.fldfs.com/SURVEY/Images/spacer.gif">
          <a:extLst>
            <a:ext uri="{FF2B5EF4-FFF2-40B4-BE49-F238E27FC236}">
              <a16:creationId xmlns:a16="http://schemas.microsoft.com/office/drawing/2014/main" id="{00000000-0008-0000-0A00-00003B000000}"/>
            </a:ext>
          </a:extLst>
        </xdr:cNvPr>
        <xdr:cNvPicPr>
          <a:picLocks noChangeAspect="1"/>
        </xdr:cNvPicPr>
      </xdr:nvPicPr>
      <xdr:blipFill>
        <a:blip xmlns:r="http://schemas.openxmlformats.org/officeDocument/2006/relationships" r:embed="rId1"/>
        <a:stretch>
          <a:fillRect/>
        </a:stretch>
      </xdr:blipFill>
      <xdr:spPr bwMode="auto">
        <a:xfrm>
          <a:off x="1400175" y="10010775"/>
          <a:ext cx="9525" cy="9525"/>
        </a:xfrm>
        <a:prstGeom prst="rect">
          <a:avLst/>
        </a:prstGeom>
        <a:noFill/>
        <a:ln w="9525">
          <a:noFill/>
        </a:ln>
      </xdr:spPr>
    </xdr:pic>
    <xdr:clientData/>
  </xdr:twoCellAnchor>
  <xdr:twoCellAnchor>
    <xdr:from>
      <xdr:col>8</xdr:col>
      <xdr:colOff>0</xdr:colOff>
      <xdr:row>49</xdr:row>
      <xdr:rowOff>0</xdr:rowOff>
    </xdr:from>
    <xdr:to>
      <xdr:col>8</xdr:col>
      <xdr:colOff>9525</xdr:colOff>
      <xdr:row>49</xdr:row>
      <xdr:rowOff>9525</xdr:rowOff>
    </xdr:to>
    <xdr:pic>
      <xdr:nvPicPr>
        <xdr:cNvPr id="60" name="Picture 363" descr="https://apps.fldfs.com/SURVEY/Images/spacer.gif">
          <a:extLst>
            <a:ext uri="{FF2B5EF4-FFF2-40B4-BE49-F238E27FC236}">
              <a16:creationId xmlns:a16="http://schemas.microsoft.com/office/drawing/2014/main" id="{00000000-0008-0000-0A00-00003C000000}"/>
            </a:ext>
          </a:extLst>
        </xdr:cNvPr>
        <xdr:cNvPicPr>
          <a:picLocks noChangeAspect="1"/>
        </xdr:cNvPicPr>
      </xdr:nvPicPr>
      <xdr:blipFill>
        <a:blip xmlns:r="http://schemas.openxmlformats.org/officeDocument/2006/relationships" r:embed="rId1"/>
        <a:stretch>
          <a:fillRect/>
        </a:stretch>
      </xdr:blipFill>
      <xdr:spPr bwMode="auto">
        <a:xfrm>
          <a:off x="1400175" y="1020127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61" name="Picture 363" descr="https://apps.fldfs.com/SURVEY/Images/spacer.gif">
          <a:extLst>
            <a:ext uri="{FF2B5EF4-FFF2-40B4-BE49-F238E27FC236}">
              <a16:creationId xmlns:a16="http://schemas.microsoft.com/office/drawing/2014/main" id="{00000000-0008-0000-0A00-00003D000000}"/>
            </a:ext>
          </a:extLst>
        </xdr:cNvPr>
        <xdr:cNvPicPr>
          <a:picLocks noChangeAspect="1"/>
        </xdr:cNvPicPr>
      </xdr:nvPicPr>
      <xdr:blipFill>
        <a:blip xmlns:r="http://schemas.openxmlformats.org/officeDocument/2006/relationships" r:embed="rId1"/>
        <a:stretch>
          <a:fillRect/>
        </a:stretch>
      </xdr:blipFill>
      <xdr:spPr bwMode="auto">
        <a:xfrm>
          <a:off x="1400175" y="10391775"/>
          <a:ext cx="9525" cy="9525"/>
        </a:xfrm>
        <a:prstGeom prst="rect">
          <a:avLst/>
        </a:prstGeom>
        <a:noFill/>
        <a:ln w="9525">
          <a:noFill/>
        </a:ln>
      </xdr:spPr>
    </xdr:pic>
    <xdr:clientData/>
  </xdr:twoCellAnchor>
  <xdr:twoCellAnchor>
    <xdr:from>
      <xdr:col>8</xdr:col>
      <xdr:colOff>0</xdr:colOff>
      <xdr:row>51</xdr:row>
      <xdr:rowOff>0</xdr:rowOff>
    </xdr:from>
    <xdr:to>
      <xdr:col>8</xdr:col>
      <xdr:colOff>9525</xdr:colOff>
      <xdr:row>51</xdr:row>
      <xdr:rowOff>9525</xdr:rowOff>
    </xdr:to>
    <xdr:pic>
      <xdr:nvPicPr>
        <xdr:cNvPr id="62" name="Picture 363" descr="https://apps.fldfs.com/SURVEY/Images/spacer.gif">
          <a:extLst>
            <a:ext uri="{FF2B5EF4-FFF2-40B4-BE49-F238E27FC236}">
              <a16:creationId xmlns:a16="http://schemas.microsoft.com/office/drawing/2014/main" id="{00000000-0008-0000-0A00-00003E000000}"/>
            </a:ext>
          </a:extLst>
        </xdr:cNvPr>
        <xdr:cNvPicPr>
          <a:picLocks noChangeAspect="1"/>
        </xdr:cNvPicPr>
      </xdr:nvPicPr>
      <xdr:blipFill>
        <a:blip xmlns:r="http://schemas.openxmlformats.org/officeDocument/2006/relationships" r:embed="rId1"/>
        <a:stretch>
          <a:fillRect/>
        </a:stretch>
      </xdr:blipFill>
      <xdr:spPr bwMode="auto">
        <a:xfrm>
          <a:off x="1400175" y="10582275"/>
          <a:ext cx="9525" cy="9525"/>
        </a:xfrm>
        <a:prstGeom prst="rect">
          <a:avLst/>
        </a:prstGeom>
        <a:noFill/>
        <a:ln w="9525">
          <a:noFill/>
        </a:ln>
      </xdr:spPr>
    </xdr:pic>
    <xdr:clientData/>
  </xdr:twoCellAnchor>
  <xdr:twoCellAnchor>
    <xdr:from>
      <xdr:col>8</xdr:col>
      <xdr:colOff>0</xdr:colOff>
      <xdr:row>52</xdr:row>
      <xdr:rowOff>0</xdr:rowOff>
    </xdr:from>
    <xdr:to>
      <xdr:col>8</xdr:col>
      <xdr:colOff>9525</xdr:colOff>
      <xdr:row>52</xdr:row>
      <xdr:rowOff>9525</xdr:rowOff>
    </xdr:to>
    <xdr:pic>
      <xdr:nvPicPr>
        <xdr:cNvPr id="63" name="Picture 363" descr="https://apps.fldfs.com/SURVEY/Images/spacer.gif">
          <a:extLst>
            <a:ext uri="{FF2B5EF4-FFF2-40B4-BE49-F238E27FC236}">
              <a16:creationId xmlns:a16="http://schemas.microsoft.com/office/drawing/2014/main" id="{00000000-0008-0000-0A00-00003F000000}"/>
            </a:ext>
          </a:extLst>
        </xdr:cNvPr>
        <xdr:cNvPicPr>
          <a:picLocks noChangeAspect="1"/>
        </xdr:cNvPicPr>
      </xdr:nvPicPr>
      <xdr:blipFill>
        <a:blip xmlns:r="http://schemas.openxmlformats.org/officeDocument/2006/relationships" r:embed="rId1"/>
        <a:stretch>
          <a:fillRect/>
        </a:stretch>
      </xdr:blipFill>
      <xdr:spPr bwMode="auto">
        <a:xfrm>
          <a:off x="1400175" y="10772775"/>
          <a:ext cx="9525" cy="9525"/>
        </a:xfrm>
        <a:prstGeom prst="rect">
          <a:avLst/>
        </a:prstGeom>
        <a:noFill/>
        <a:ln w="9525">
          <a:noFill/>
        </a:ln>
      </xdr:spPr>
    </xdr:pic>
    <xdr:clientData/>
  </xdr:twoCellAnchor>
  <xdr:twoCellAnchor>
    <xdr:from>
      <xdr:col>8</xdr:col>
      <xdr:colOff>0</xdr:colOff>
      <xdr:row>69</xdr:row>
      <xdr:rowOff>0</xdr:rowOff>
    </xdr:from>
    <xdr:to>
      <xdr:col>8</xdr:col>
      <xdr:colOff>9525</xdr:colOff>
      <xdr:row>69</xdr:row>
      <xdr:rowOff>9525</xdr:rowOff>
    </xdr:to>
    <xdr:pic>
      <xdr:nvPicPr>
        <xdr:cNvPr id="64" name="Picture 363" descr="https://apps.fldfs.com/SURVEY/Images/spacer.gif">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1"/>
        <a:stretch>
          <a:fillRect/>
        </a:stretch>
      </xdr:blipFill>
      <xdr:spPr bwMode="auto">
        <a:xfrm>
          <a:off x="1400175" y="14068425"/>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65" name="Picture 363" descr="https://apps.fldfs.com/SURVEY/Images/spacer.gif">
          <a:extLst>
            <a:ext uri="{FF2B5EF4-FFF2-40B4-BE49-F238E27FC236}">
              <a16:creationId xmlns:a16="http://schemas.microsoft.com/office/drawing/2014/main" id="{00000000-0008-0000-0A00-000041000000}"/>
            </a:ext>
          </a:extLst>
        </xdr:cNvPr>
        <xdr:cNvPicPr>
          <a:picLocks noChangeAspect="1"/>
        </xdr:cNvPicPr>
      </xdr:nvPicPr>
      <xdr:blipFill>
        <a:blip xmlns:r="http://schemas.openxmlformats.org/officeDocument/2006/relationships" r:embed="rId1"/>
        <a:stretch>
          <a:fillRect/>
        </a:stretch>
      </xdr:blipFill>
      <xdr:spPr bwMode="auto">
        <a:xfrm>
          <a:off x="1400175" y="14268450"/>
          <a:ext cx="9525" cy="9525"/>
        </a:xfrm>
        <a:prstGeom prst="rect">
          <a:avLst/>
        </a:prstGeom>
        <a:noFill/>
        <a:ln w="9525">
          <a:noFill/>
        </a:ln>
      </xdr:spPr>
    </xdr:pic>
    <xdr:clientData/>
  </xdr:twoCellAnchor>
  <xdr:twoCellAnchor>
    <xdr:from>
      <xdr:col>8</xdr:col>
      <xdr:colOff>0</xdr:colOff>
      <xdr:row>71</xdr:row>
      <xdr:rowOff>0</xdr:rowOff>
    </xdr:from>
    <xdr:to>
      <xdr:col>8</xdr:col>
      <xdr:colOff>9525</xdr:colOff>
      <xdr:row>71</xdr:row>
      <xdr:rowOff>9525</xdr:rowOff>
    </xdr:to>
    <xdr:pic>
      <xdr:nvPicPr>
        <xdr:cNvPr id="66" name="Picture 363" descr="https://apps.fldfs.com/SURVEY/Images/spacer.gif">
          <a:extLst>
            <a:ext uri="{FF2B5EF4-FFF2-40B4-BE49-F238E27FC236}">
              <a16:creationId xmlns:a16="http://schemas.microsoft.com/office/drawing/2014/main" id="{00000000-0008-0000-0A00-000042000000}"/>
            </a:ext>
          </a:extLst>
        </xdr:cNvPr>
        <xdr:cNvPicPr>
          <a:picLocks noChangeAspect="1"/>
        </xdr:cNvPicPr>
      </xdr:nvPicPr>
      <xdr:blipFill>
        <a:blip xmlns:r="http://schemas.openxmlformats.org/officeDocument/2006/relationships" r:embed="rId1"/>
        <a:stretch>
          <a:fillRect/>
        </a:stretch>
      </xdr:blipFill>
      <xdr:spPr bwMode="auto">
        <a:xfrm>
          <a:off x="1400175" y="14468475"/>
          <a:ext cx="9525" cy="9525"/>
        </a:xfrm>
        <a:prstGeom prst="rect">
          <a:avLst/>
        </a:prstGeom>
        <a:noFill/>
        <a:ln w="9525">
          <a:noFill/>
        </a:ln>
      </xdr:spPr>
    </xdr:pic>
    <xdr:clientData/>
  </xdr:twoCellAnchor>
  <xdr:twoCellAnchor>
    <xdr:from>
      <xdr:col>8</xdr:col>
      <xdr:colOff>0</xdr:colOff>
      <xdr:row>72</xdr:row>
      <xdr:rowOff>0</xdr:rowOff>
    </xdr:from>
    <xdr:to>
      <xdr:col>8</xdr:col>
      <xdr:colOff>9525</xdr:colOff>
      <xdr:row>72</xdr:row>
      <xdr:rowOff>9525</xdr:rowOff>
    </xdr:to>
    <xdr:pic>
      <xdr:nvPicPr>
        <xdr:cNvPr id="67" name="Picture 363" descr="https://apps.fldfs.com/SURVEY/Images/spacer.gif">
          <a:extLst>
            <a:ext uri="{FF2B5EF4-FFF2-40B4-BE49-F238E27FC236}">
              <a16:creationId xmlns:a16="http://schemas.microsoft.com/office/drawing/2014/main" id="{00000000-0008-0000-0A00-000043000000}"/>
            </a:ext>
          </a:extLst>
        </xdr:cNvPr>
        <xdr:cNvPicPr>
          <a:picLocks noChangeAspect="1"/>
        </xdr:cNvPicPr>
      </xdr:nvPicPr>
      <xdr:blipFill>
        <a:blip xmlns:r="http://schemas.openxmlformats.org/officeDocument/2006/relationships" r:embed="rId1"/>
        <a:stretch>
          <a:fillRect/>
        </a:stretch>
      </xdr:blipFill>
      <xdr:spPr bwMode="auto">
        <a:xfrm>
          <a:off x="1400175" y="14668500"/>
          <a:ext cx="9525" cy="9525"/>
        </a:xfrm>
        <a:prstGeom prst="rect">
          <a:avLst/>
        </a:prstGeom>
        <a:noFill/>
        <a:ln w="9525">
          <a:noFill/>
        </a:ln>
      </xdr:spPr>
    </xdr:pic>
    <xdr:clientData/>
  </xdr:twoCellAnchor>
  <xdr:twoCellAnchor>
    <xdr:from>
      <xdr:col>8</xdr:col>
      <xdr:colOff>0</xdr:colOff>
      <xdr:row>73</xdr:row>
      <xdr:rowOff>0</xdr:rowOff>
    </xdr:from>
    <xdr:to>
      <xdr:col>8</xdr:col>
      <xdr:colOff>9525</xdr:colOff>
      <xdr:row>73</xdr:row>
      <xdr:rowOff>9525</xdr:rowOff>
    </xdr:to>
    <xdr:pic>
      <xdr:nvPicPr>
        <xdr:cNvPr id="68" name="Picture 363" descr="https://apps.fldfs.com/SURVEY/Images/spacer.gif">
          <a:extLst>
            <a:ext uri="{FF2B5EF4-FFF2-40B4-BE49-F238E27FC236}">
              <a16:creationId xmlns:a16="http://schemas.microsoft.com/office/drawing/2014/main" id="{00000000-0008-0000-0A00-000044000000}"/>
            </a:ext>
          </a:extLst>
        </xdr:cNvPr>
        <xdr:cNvPicPr>
          <a:picLocks noChangeAspect="1"/>
        </xdr:cNvPicPr>
      </xdr:nvPicPr>
      <xdr:blipFill>
        <a:blip xmlns:r="http://schemas.openxmlformats.org/officeDocument/2006/relationships" r:embed="rId1"/>
        <a:stretch>
          <a:fillRect/>
        </a:stretch>
      </xdr:blipFill>
      <xdr:spPr bwMode="auto">
        <a:xfrm>
          <a:off x="1400175" y="14868525"/>
          <a:ext cx="9525" cy="9525"/>
        </a:xfrm>
        <a:prstGeom prst="rect">
          <a:avLst/>
        </a:prstGeom>
        <a:noFill/>
        <a:ln w="9525">
          <a:noFill/>
        </a:ln>
      </xdr:spPr>
    </xdr:pic>
    <xdr:clientData/>
  </xdr:twoCellAnchor>
  <xdr:twoCellAnchor>
    <xdr:from>
      <xdr:col>8</xdr:col>
      <xdr:colOff>0</xdr:colOff>
      <xdr:row>74</xdr:row>
      <xdr:rowOff>0</xdr:rowOff>
    </xdr:from>
    <xdr:to>
      <xdr:col>8</xdr:col>
      <xdr:colOff>9525</xdr:colOff>
      <xdr:row>74</xdr:row>
      <xdr:rowOff>9525</xdr:rowOff>
    </xdr:to>
    <xdr:pic>
      <xdr:nvPicPr>
        <xdr:cNvPr id="69" name="Picture 363" descr="https://apps.fldfs.com/SURVEY/Images/spacer.gif">
          <a:extLst>
            <a:ext uri="{FF2B5EF4-FFF2-40B4-BE49-F238E27FC236}">
              <a16:creationId xmlns:a16="http://schemas.microsoft.com/office/drawing/2014/main" id="{00000000-0008-0000-0A00-000045000000}"/>
            </a:ext>
          </a:extLst>
        </xdr:cNvPr>
        <xdr:cNvPicPr>
          <a:picLocks noChangeAspect="1"/>
        </xdr:cNvPicPr>
      </xdr:nvPicPr>
      <xdr:blipFill>
        <a:blip xmlns:r="http://schemas.openxmlformats.org/officeDocument/2006/relationships" r:embed="rId1"/>
        <a:stretch>
          <a:fillRect/>
        </a:stretch>
      </xdr:blipFill>
      <xdr:spPr bwMode="auto">
        <a:xfrm>
          <a:off x="1400175" y="15068550"/>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70" name="Picture 363" descr="https://apps.fldfs.com/SURVEY/Images/spacer.gif">
          <a:extLst>
            <a:ext uri="{FF2B5EF4-FFF2-40B4-BE49-F238E27FC236}">
              <a16:creationId xmlns:a16="http://schemas.microsoft.com/office/drawing/2014/main" id="{00000000-0008-0000-0A00-000046000000}"/>
            </a:ext>
          </a:extLst>
        </xdr:cNvPr>
        <xdr:cNvPicPr>
          <a:picLocks noChangeAspect="1"/>
        </xdr:cNvPicPr>
      </xdr:nvPicPr>
      <xdr:blipFill>
        <a:blip xmlns:r="http://schemas.openxmlformats.org/officeDocument/2006/relationships" r:embed="rId1"/>
        <a:stretch>
          <a:fillRect/>
        </a:stretch>
      </xdr:blipFill>
      <xdr:spPr bwMode="auto">
        <a:xfrm>
          <a:off x="1400175" y="18468975"/>
          <a:ext cx="9525" cy="9525"/>
        </a:xfrm>
        <a:prstGeom prst="rect">
          <a:avLst/>
        </a:prstGeom>
        <a:noFill/>
        <a:ln w="9525">
          <a:noFill/>
        </a:ln>
      </xdr:spPr>
    </xdr:pic>
    <xdr:clientData/>
  </xdr:twoCellAnchor>
  <xdr:twoCellAnchor>
    <xdr:from>
      <xdr:col>8</xdr:col>
      <xdr:colOff>0</xdr:colOff>
      <xdr:row>92</xdr:row>
      <xdr:rowOff>0</xdr:rowOff>
    </xdr:from>
    <xdr:to>
      <xdr:col>8</xdr:col>
      <xdr:colOff>9525</xdr:colOff>
      <xdr:row>92</xdr:row>
      <xdr:rowOff>9525</xdr:rowOff>
    </xdr:to>
    <xdr:pic>
      <xdr:nvPicPr>
        <xdr:cNvPr id="71" name="Picture 363" descr="https://apps.fldfs.com/SURVEY/Images/spacer.gif">
          <a:extLst>
            <a:ext uri="{FF2B5EF4-FFF2-40B4-BE49-F238E27FC236}">
              <a16:creationId xmlns:a16="http://schemas.microsoft.com/office/drawing/2014/main" id="{00000000-0008-0000-0A00-000047000000}"/>
            </a:ext>
          </a:extLst>
        </xdr:cNvPr>
        <xdr:cNvPicPr>
          <a:picLocks noChangeAspect="1"/>
        </xdr:cNvPicPr>
      </xdr:nvPicPr>
      <xdr:blipFill>
        <a:blip xmlns:r="http://schemas.openxmlformats.org/officeDocument/2006/relationships" r:embed="rId1"/>
        <a:stretch>
          <a:fillRect/>
        </a:stretch>
      </xdr:blipFill>
      <xdr:spPr bwMode="auto">
        <a:xfrm>
          <a:off x="1400175" y="18669000"/>
          <a:ext cx="9525" cy="9525"/>
        </a:xfrm>
        <a:prstGeom prst="rect">
          <a:avLst/>
        </a:prstGeom>
        <a:noFill/>
        <a:ln w="9525">
          <a:noFill/>
        </a:ln>
      </xdr:spPr>
    </xdr:pic>
    <xdr:clientData/>
  </xdr:twoCellAnchor>
  <xdr:twoCellAnchor>
    <xdr:from>
      <xdr:col>8</xdr:col>
      <xdr:colOff>0</xdr:colOff>
      <xdr:row>93</xdr:row>
      <xdr:rowOff>0</xdr:rowOff>
    </xdr:from>
    <xdr:to>
      <xdr:col>8</xdr:col>
      <xdr:colOff>9525</xdr:colOff>
      <xdr:row>93</xdr:row>
      <xdr:rowOff>9525</xdr:rowOff>
    </xdr:to>
    <xdr:pic>
      <xdr:nvPicPr>
        <xdr:cNvPr id="72" name="Picture 363" descr="https://apps.fldfs.com/SURVEY/Images/spacer.gif">
          <a:extLst>
            <a:ext uri="{FF2B5EF4-FFF2-40B4-BE49-F238E27FC236}">
              <a16:creationId xmlns:a16="http://schemas.microsoft.com/office/drawing/2014/main" id="{00000000-0008-0000-0A00-000048000000}"/>
            </a:ext>
          </a:extLst>
        </xdr:cNvPr>
        <xdr:cNvPicPr>
          <a:picLocks noChangeAspect="1"/>
        </xdr:cNvPicPr>
      </xdr:nvPicPr>
      <xdr:blipFill>
        <a:blip xmlns:r="http://schemas.openxmlformats.org/officeDocument/2006/relationships" r:embed="rId1"/>
        <a:stretch>
          <a:fillRect/>
        </a:stretch>
      </xdr:blipFill>
      <xdr:spPr bwMode="auto">
        <a:xfrm>
          <a:off x="1400175" y="18869025"/>
          <a:ext cx="9525" cy="9525"/>
        </a:xfrm>
        <a:prstGeom prst="rect">
          <a:avLst/>
        </a:prstGeom>
        <a:noFill/>
        <a:ln w="9525">
          <a:noFill/>
        </a:ln>
      </xdr:spPr>
    </xdr:pic>
    <xdr:clientData/>
  </xdr:twoCellAnchor>
  <xdr:twoCellAnchor>
    <xdr:from>
      <xdr:col>8</xdr:col>
      <xdr:colOff>0</xdr:colOff>
      <xdr:row>94</xdr:row>
      <xdr:rowOff>0</xdr:rowOff>
    </xdr:from>
    <xdr:to>
      <xdr:col>8</xdr:col>
      <xdr:colOff>9525</xdr:colOff>
      <xdr:row>94</xdr:row>
      <xdr:rowOff>9525</xdr:rowOff>
    </xdr:to>
    <xdr:pic>
      <xdr:nvPicPr>
        <xdr:cNvPr id="73" name="Picture 363" descr="https://apps.fldfs.com/SURVEY/Images/spacer.gif">
          <a:extLst>
            <a:ext uri="{FF2B5EF4-FFF2-40B4-BE49-F238E27FC236}">
              <a16:creationId xmlns:a16="http://schemas.microsoft.com/office/drawing/2014/main" id="{00000000-0008-0000-0A00-000049000000}"/>
            </a:ext>
          </a:extLst>
        </xdr:cNvPr>
        <xdr:cNvPicPr>
          <a:picLocks noChangeAspect="1"/>
        </xdr:cNvPicPr>
      </xdr:nvPicPr>
      <xdr:blipFill>
        <a:blip xmlns:r="http://schemas.openxmlformats.org/officeDocument/2006/relationships" r:embed="rId1"/>
        <a:stretch>
          <a:fillRect/>
        </a:stretch>
      </xdr:blipFill>
      <xdr:spPr bwMode="auto">
        <a:xfrm>
          <a:off x="1400175" y="19069050"/>
          <a:ext cx="9525" cy="9525"/>
        </a:xfrm>
        <a:prstGeom prst="rect">
          <a:avLst/>
        </a:prstGeom>
        <a:noFill/>
        <a:ln w="9525">
          <a:noFill/>
        </a:ln>
      </xdr:spPr>
    </xdr:pic>
    <xdr:clientData/>
  </xdr:twoCellAnchor>
  <xdr:twoCellAnchor>
    <xdr:from>
      <xdr:col>8</xdr:col>
      <xdr:colOff>0</xdr:colOff>
      <xdr:row>95</xdr:row>
      <xdr:rowOff>0</xdr:rowOff>
    </xdr:from>
    <xdr:to>
      <xdr:col>8</xdr:col>
      <xdr:colOff>9525</xdr:colOff>
      <xdr:row>95</xdr:row>
      <xdr:rowOff>9525</xdr:rowOff>
    </xdr:to>
    <xdr:pic>
      <xdr:nvPicPr>
        <xdr:cNvPr id="74" name="Picture 363" descr="https://apps.fldfs.com/SURVEY/Images/spacer.gif">
          <a:extLst>
            <a:ext uri="{FF2B5EF4-FFF2-40B4-BE49-F238E27FC236}">
              <a16:creationId xmlns:a16="http://schemas.microsoft.com/office/drawing/2014/main" id="{00000000-0008-0000-0A00-00004A000000}"/>
            </a:ext>
          </a:extLst>
        </xdr:cNvPr>
        <xdr:cNvPicPr>
          <a:picLocks noChangeAspect="1"/>
        </xdr:cNvPicPr>
      </xdr:nvPicPr>
      <xdr:blipFill>
        <a:blip xmlns:r="http://schemas.openxmlformats.org/officeDocument/2006/relationships" r:embed="rId1"/>
        <a:stretch>
          <a:fillRect/>
        </a:stretch>
      </xdr:blipFill>
      <xdr:spPr bwMode="auto">
        <a:xfrm>
          <a:off x="1400175" y="19269075"/>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75" name="Picture 363" descr="https://apps.fldfs.com/SURVEY/Images/spacer.gif">
          <a:extLst>
            <a:ext uri="{FF2B5EF4-FFF2-40B4-BE49-F238E27FC236}">
              <a16:creationId xmlns:a16="http://schemas.microsoft.com/office/drawing/2014/main" id="{00000000-0008-0000-0A00-00004B000000}"/>
            </a:ext>
          </a:extLst>
        </xdr:cNvPr>
        <xdr:cNvPicPr>
          <a:picLocks noChangeAspect="1"/>
        </xdr:cNvPicPr>
      </xdr:nvPicPr>
      <xdr:blipFill>
        <a:blip xmlns:r="http://schemas.openxmlformats.org/officeDocument/2006/relationships" r:embed="rId1"/>
        <a:stretch>
          <a:fillRect/>
        </a:stretch>
      </xdr:blipFill>
      <xdr:spPr bwMode="auto">
        <a:xfrm>
          <a:off x="1400175" y="22669500"/>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76" name="Picture 363" descr="https://apps.fldfs.com/SURVEY/Images/spacer.gif">
          <a:extLst>
            <a:ext uri="{FF2B5EF4-FFF2-40B4-BE49-F238E27FC236}">
              <a16:creationId xmlns:a16="http://schemas.microsoft.com/office/drawing/2014/main" id="{00000000-0008-0000-0A00-00004C000000}"/>
            </a:ext>
          </a:extLst>
        </xdr:cNvPr>
        <xdr:cNvPicPr>
          <a:picLocks noChangeAspect="1"/>
        </xdr:cNvPicPr>
      </xdr:nvPicPr>
      <xdr:blipFill>
        <a:blip xmlns:r="http://schemas.openxmlformats.org/officeDocument/2006/relationships" r:embed="rId1"/>
        <a:stretch>
          <a:fillRect/>
        </a:stretch>
      </xdr:blipFill>
      <xdr:spPr bwMode="auto">
        <a:xfrm>
          <a:off x="1400175" y="22869525"/>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77" name="Picture 363" descr="https://apps.fldfs.com/SURVEY/Images/spacer.gif">
          <a:extLst>
            <a:ext uri="{FF2B5EF4-FFF2-40B4-BE49-F238E27FC236}">
              <a16:creationId xmlns:a16="http://schemas.microsoft.com/office/drawing/2014/main" id="{00000000-0008-0000-0A00-00004D000000}"/>
            </a:ext>
          </a:extLst>
        </xdr:cNvPr>
        <xdr:cNvPicPr>
          <a:picLocks noChangeAspect="1"/>
        </xdr:cNvPicPr>
      </xdr:nvPicPr>
      <xdr:blipFill>
        <a:blip xmlns:r="http://schemas.openxmlformats.org/officeDocument/2006/relationships" r:embed="rId1"/>
        <a:stretch>
          <a:fillRect/>
        </a:stretch>
      </xdr:blipFill>
      <xdr:spPr bwMode="auto">
        <a:xfrm>
          <a:off x="1400175" y="23069550"/>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78" name="Picture 363" descr="https://apps.fldfs.com/SURVEY/Images/spacer.gif">
          <a:extLst>
            <a:ext uri="{FF2B5EF4-FFF2-40B4-BE49-F238E27FC236}">
              <a16:creationId xmlns:a16="http://schemas.microsoft.com/office/drawing/2014/main" id="{00000000-0008-0000-0A00-00004E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79" name="Picture 363" descr="https://apps.fldfs.com/SURVEY/Images/spacer.gif">
          <a:extLst>
            <a:ext uri="{FF2B5EF4-FFF2-40B4-BE49-F238E27FC236}">
              <a16:creationId xmlns:a16="http://schemas.microsoft.com/office/drawing/2014/main" id="{00000000-0008-0000-0A00-00004F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80" name="Picture 363" descr="https://apps.fldfs.com/SURVEY/Images/spacer.gif">
          <a:extLst>
            <a:ext uri="{FF2B5EF4-FFF2-40B4-BE49-F238E27FC236}">
              <a16:creationId xmlns:a16="http://schemas.microsoft.com/office/drawing/2014/main" id="{00000000-0008-0000-0A00-00005000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81" name="Picture 363" descr="https://apps.fldfs.com/SURVEY/Images/spacer.gif">
          <a:extLst>
            <a:ext uri="{FF2B5EF4-FFF2-40B4-BE49-F238E27FC236}">
              <a16:creationId xmlns:a16="http://schemas.microsoft.com/office/drawing/2014/main" id="{00000000-0008-0000-0A00-00005100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82" name="Picture 363" descr="https://apps.fldfs.com/SURVEY/Images/spacer.gif">
          <a:extLst>
            <a:ext uri="{FF2B5EF4-FFF2-40B4-BE49-F238E27FC236}">
              <a16:creationId xmlns:a16="http://schemas.microsoft.com/office/drawing/2014/main" id="{00000000-0008-0000-0A00-00005200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83" name="Picture 363" descr="https://apps.fldfs.com/SURVEY/Images/spacer.gif">
          <a:extLst>
            <a:ext uri="{FF2B5EF4-FFF2-40B4-BE49-F238E27FC236}">
              <a16:creationId xmlns:a16="http://schemas.microsoft.com/office/drawing/2014/main" id="{00000000-0008-0000-0A00-00005300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85" name="Picture 363" descr="https://apps.fldfs.com/SURVEY/Images/spacer.gif">
          <a:extLst>
            <a:ext uri="{FF2B5EF4-FFF2-40B4-BE49-F238E27FC236}">
              <a16:creationId xmlns:a16="http://schemas.microsoft.com/office/drawing/2014/main" id="{00000000-0008-0000-0A00-000055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91" name="Picture 363" descr="https://apps.fldfs.com/SURVEY/Images/spacer.gif">
          <a:extLst>
            <a:ext uri="{FF2B5EF4-FFF2-40B4-BE49-F238E27FC236}">
              <a16:creationId xmlns:a16="http://schemas.microsoft.com/office/drawing/2014/main" id="{00000000-0008-0000-0A00-00005B00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92" name="Picture 363" descr="https://apps.fldfs.com/SURVEY/Images/spacer.gif">
          <a:extLst>
            <a:ext uri="{FF2B5EF4-FFF2-40B4-BE49-F238E27FC236}">
              <a16:creationId xmlns:a16="http://schemas.microsoft.com/office/drawing/2014/main" id="{00000000-0008-0000-0A00-00005C00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93" name="Picture 363" descr="https://apps.fldfs.com/SURVEY/Images/spacer.gif">
          <a:extLst>
            <a:ext uri="{FF2B5EF4-FFF2-40B4-BE49-F238E27FC236}">
              <a16:creationId xmlns:a16="http://schemas.microsoft.com/office/drawing/2014/main" id="{00000000-0008-0000-0A00-00005D00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94" name="Picture 363" descr="https://apps.fldfs.com/SURVEY/Images/spacer.gif">
          <a:extLst>
            <a:ext uri="{FF2B5EF4-FFF2-40B4-BE49-F238E27FC236}">
              <a16:creationId xmlns:a16="http://schemas.microsoft.com/office/drawing/2014/main" id="{00000000-0008-0000-0A00-00005E00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95" name="Picture 363" descr="https://apps.fldfs.com/SURVEY/Images/spacer.gif">
          <a:extLst>
            <a:ext uri="{FF2B5EF4-FFF2-40B4-BE49-F238E27FC236}">
              <a16:creationId xmlns:a16="http://schemas.microsoft.com/office/drawing/2014/main" id="{00000000-0008-0000-0A00-00005F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01" name="Picture 363" descr="https://apps.fldfs.com/SURVEY/Images/spacer.gif">
          <a:extLst>
            <a:ext uri="{FF2B5EF4-FFF2-40B4-BE49-F238E27FC236}">
              <a16:creationId xmlns:a16="http://schemas.microsoft.com/office/drawing/2014/main" id="{00000000-0008-0000-0A00-00006500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7</xdr:row>
      <xdr:rowOff>0</xdr:rowOff>
    </xdr:from>
    <xdr:to>
      <xdr:col>8</xdr:col>
      <xdr:colOff>9525</xdr:colOff>
      <xdr:row>7</xdr:row>
      <xdr:rowOff>9525</xdr:rowOff>
    </xdr:to>
    <xdr:pic>
      <xdr:nvPicPr>
        <xdr:cNvPr id="52" name="Picture 363" descr="https://apps.fldfs.com/SURVEY/Images/spacer.gif">
          <a:extLst>
            <a:ext uri="{FF2B5EF4-FFF2-40B4-BE49-F238E27FC236}">
              <a16:creationId xmlns:a16="http://schemas.microsoft.com/office/drawing/2014/main" id="{00000000-0008-0000-0A00-000034000000}"/>
            </a:ext>
          </a:extLst>
        </xdr:cNvPr>
        <xdr:cNvPicPr>
          <a:picLocks noChangeAspect="1"/>
        </xdr:cNvPicPr>
      </xdr:nvPicPr>
      <xdr:blipFill>
        <a:blip xmlns:r="http://schemas.openxmlformats.org/officeDocument/2006/relationships" r:embed="rId1"/>
        <a:stretch>
          <a:fillRect/>
        </a:stretch>
      </xdr:blipFill>
      <xdr:spPr bwMode="auto">
        <a:xfrm>
          <a:off x="1400175" y="1943100"/>
          <a:ext cx="9525" cy="9525"/>
        </a:xfrm>
        <a:prstGeom prst="rect">
          <a:avLst/>
        </a:prstGeom>
        <a:noFill/>
        <a:ln w="9525">
          <a:noFill/>
        </a:ln>
      </xdr:spPr>
    </xdr:pic>
    <xdr:clientData/>
  </xdr:twoCellAnchor>
  <xdr:twoCellAnchor>
    <xdr:from>
      <xdr:col>8</xdr:col>
      <xdr:colOff>0</xdr:colOff>
      <xdr:row>8</xdr:row>
      <xdr:rowOff>0</xdr:rowOff>
    </xdr:from>
    <xdr:to>
      <xdr:col>8</xdr:col>
      <xdr:colOff>9525</xdr:colOff>
      <xdr:row>8</xdr:row>
      <xdr:rowOff>9525</xdr:rowOff>
    </xdr:to>
    <xdr:pic>
      <xdr:nvPicPr>
        <xdr:cNvPr id="102" name="Picture 363" descr="https://apps.fldfs.com/SURVEY/Images/spacer.gif">
          <a:extLst>
            <a:ext uri="{FF2B5EF4-FFF2-40B4-BE49-F238E27FC236}">
              <a16:creationId xmlns:a16="http://schemas.microsoft.com/office/drawing/2014/main" id="{00000000-0008-0000-0A00-000066000000}"/>
            </a:ext>
          </a:extLst>
        </xdr:cNvPr>
        <xdr:cNvPicPr>
          <a:picLocks noChangeAspect="1"/>
        </xdr:cNvPicPr>
      </xdr:nvPicPr>
      <xdr:blipFill>
        <a:blip xmlns:r="http://schemas.openxmlformats.org/officeDocument/2006/relationships" r:embed="rId1"/>
        <a:stretch>
          <a:fillRect/>
        </a:stretch>
      </xdr:blipFill>
      <xdr:spPr bwMode="auto">
        <a:xfrm>
          <a:off x="1400175" y="2124075"/>
          <a:ext cx="9525" cy="9525"/>
        </a:xfrm>
        <a:prstGeom prst="rect">
          <a:avLst/>
        </a:prstGeom>
        <a:noFill/>
        <a:ln w="9525">
          <a:noFill/>
        </a:ln>
      </xdr:spPr>
    </xdr:pic>
    <xdr:clientData/>
  </xdr:twoCellAnchor>
  <xdr:twoCellAnchor>
    <xdr:from>
      <xdr:col>8</xdr:col>
      <xdr:colOff>0</xdr:colOff>
      <xdr:row>25</xdr:row>
      <xdr:rowOff>0</xdr:rowOff>
    </xdr:from>
    <xdr:to>
      <xdr:col>8</xdr:col>
      <xdr:colOff>9525</xdr:colOff>
      <xdr:row>25</xdr:row>
      <xdr:rowOff>9525</xdr:rowOff>
    </xdr:to>
    <xdr:pic>
      <xdr:nvPicPr>
        <xdr:cNvPr id="103" name="Picture 363" descr="https://apps.fldfs.com/SURVEY/Images/spacer.gif">
          <a:extLst>
            <a:ext uri="{FF2B5EF4-FFF2-40B4-BE49-F238E27FC236}">
              <a16:creationId xmlns:a16="http://schemas.microsoft.com/office/drawing/2014/main" id="{00000000-0008-0000-0A00-000067000000}"/>
            </a:ext>
          </a:extLst>
        </xdr:cNvPr>
        <xdr:cNvPicPr>
          <a:picLocks noChangeAspect="1"/>
        </xdr:cNvPicPr>
      </xdr:nvPicPr>
      <xdr:blipFill>
        <a:blip xmlns:r="http://schemas.openxmlformats.org/officeDocument/2006/relationships" r:embed="rId1"/>
        <a:stretch>
          <a:fillRect/>
        </a:stretch>
      </xdr:blipFill>
      <xdr:spPr bwMode="auto">
        <a:xfrm>
          <a:off x="1400175" y="5524500"/>
          <a:ext cx="9525" cy="9525"/>
        </a:xfrm>
        <a:prstGeom prst="rect">
          <a:avLst/>
        </a:prstGeom>
        <a:noFill/>
        <a:ln w="9525">
          <a:noFill/>
        </a:ln>
      </xdr:spPr>
    </xdr:pic>
    <xdr:clientData/>
  </xdr:twoCellAnchor>
  <xdr:twoCellAnchor>
    <xdr:from>
      <xdr:col>8</xdr:col>
      <xdr:colOff>0</xdr:colOff>
      <xdr:row>26</xdr:row>
      <xdr:rowOff>0</xdr:rowOff>
    </xdr:from>
    <xdr:to>
      <xdr:col>8</xdr:col>
      <xdr:colOff>9525</xdr:colOff>
      <xdr:row>26</xdr:row>
      <xdr:rowOff>9525</xdr:rowOff>
    </xdr:to>
    <xdr:pic>
      <xdr:nvPicPr>
        <xdr:cNvPr id="104" name="Picture 363" descr="https://apps.fldfs.com/SURVEY/Images/spacer.gif">
          <a:extLst>
            <a:ext uri="{FF2B5EF4-FFF2-40B4-BE49-F238E27FC236}">
              <a16:creationId xmlns:a16="http://schemas.microsoft.com/office/drawing/2014/main" id="{00000000-0008-0000-0A00-000068000000}"/>
            </a:ext>
          </a:extLst>
        </xdr:cNvPr>
        <xdr:cNvPicPr>
          <a:picLocks noChangeAspect="1"/>
        </xdr:cNvPicPr>
      </xdr:nvPicPr>
      <xdr:blipFill>
        <a:blip xmlns:r="http://schemas.openxmlformats.org/officeDocument/2006/relationships" r:embed="rId1"/>
        <a:stretch>
          <a:fillRect/>
        </a:stretch>
      </xdr:blipFill>
      <xdr:spPr bwMode="auto">
        <a:xfrm>
          <a:off x="1400175" y="572452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105" name="Picture 363" descr="https://apps.fldfs.com/SURVEY/Images/spacer.gif">
          <a:extLst>
            <a:ext uri="{FF2B5EF4-FFF2-40B4-BE49-F238E27FC236}">
              <a16:creationId xmlns:a16="http://schemas.microsoft.com/office/drawing/2014/main" id="{00000000-0008-0000-0A00-000069000000}"/>
            </a:ext>
          </a:extLst>
        </xdr:cNvPr>
        <xdr:cNvPicPr>
          <a:picLocks noChangeAspect="1"/>
        </xdr:cNvPicPr>
      </xdr:nvPicPr>
      <xdr:blipFill>
        <a:blip xmlns:r="http://schemas.openxmlformats.org/officeDocument/2006/relationships" r:embed="rId1"/>
        <a:stretch>
          <a:fillRect/>
        </a:stretch>
      </xdr:blipFill>
      <xdr:spPr bwMode="auto">
        <a:xfrm>
          <a:off x="1400175" y="10391775"/>
          <a:ext cx="9525" cy="9525"/>
        </a:xfrm>
        <a:prstGeom prst="rect">
          <a:avLst/>
        </a:prstGeom>
        <a:noFill/>
        <a:ln w="9525">
          <a:noFill/>
        </a:ln>
      </xdr:spPr>
    </xdr:pic>
    <xdr:clientData/>
  </xdr:twoCellAnchor>
  <xdr:twoCellAnchor>
    <xdr:from>
      <xdr:col>8</xdr:col>
      <xdr:colOff>0</xdr:colOff>
      <xdr:row>28</xdr:row>
      <xdr:rowOff>0</xdr:rowOff>
    </xdr:from>
    <xdr:to>
      <xdr:col>8</xdr:col>
      <xdr:colOff>9525</xdr:colOff>
      <xdr:row>28</xdr:row>
      <xdr:rowOff>9525</xdr:rowOff>
    </xdr:to>
    <xdr:pic>
      <xdr:nvPicPr>
        <xdr:cNvPr id="106" name="Picture 363" descr="https://apps.fldfs.com/SURVEY/Images/spacer.gif">
          <a:extLst>
            <a:ext uri="{FF2B5EF4-FFF2-40B4-BE49-F238E27FC236}">
              <a16:creationId xmlns:a16="http://schemas.microsoft.com/office/drawing/2014/main" id="{00000000-0008-0000-0A00-00006A000000}"/>
            </a:ext>
          </a:extLst>
        </xdr:cNvPr>
        <xdr:cNvPicPr>
          <a:picLocks noChangeAspect="1"/>
        </xdr:cNvPicPr>
      </xdr:nvPicPr>
      <xdr:blipFill>
        <a:blip xmlns:r="http://schemas.openxmlformats.org/officeDocument/2006/relationships" r:embed="rId1"/>
        <a:stretch>
          <a:fillRect/>
        </a:stretch>
      </xdr:blipFill>
      <xdr:spPr bwMode="auto">
        <a:xfrm>
          <a:off x="1400175" y="6124575"/>
          <a:ext cx="9525" cy="9525"/>
        </a:xfrm>
        <a:prstGeom prst="rect">
          <a:avLst/>
        </a:prstGeom>
        <a:noFill/>
        <a:ln w="9525">
          <a:noFill/>
        </a:ln>
      </xdr:spPr>
    </xdr:pic>
    <xdr:clientData/>
  </xdr:twoCellAnchor>
  <xdr:twoCellAnchor>
    <xdr:from>
      <xdr:col>8</xdr:col>
      <xdr:colOff>0</xdr:colOff>
      <xdr:row>29</xdr:row>
      <xdr:rowOff>0</xdr:rowOff>
    </xdr:from>
    <xdr:to>
      <xdr:col>8</xdr:col>
      <xdr:colOff>9525</xdr:colOff>
      <xdr:row>29</xdr:row>
      <xdr:rowOff>9525</xdr:rowOff>
    </xdr:to>
    <xdr:pic>
      <xdr:nvPicPr>
        <xdr:cNvPr id="107" name="Picture 363" descr="https://apps.fldfs.com/SURVEY/Images/spacer.gif">
          <a:extLst>
            <a:ext uri="{FF2B5EF4-FFF2-40B4-BE49-F238E27FC236}">
              <a16:creationId xmlns:a16="http://schemas.microsoft.com/office/drawing/2014/main" id="{00000000-0008-0000-0A00-00006B000000}"/>
            </a:ext>
          </a:extLst>
        </xdr:cNvPr>
        <xdr:cNvPicPr>
          <a:picLocks noChangeAspect="1"/>
        </xdr:cNvPicPr>
      </xdr:nvPicPr>
      <xdr:blipFill>
        <a:blip xmlns:r="http://schemas.openxmlformats.org/officeDocument/2006/relationships" r:embed="rId1"/>
        <a:stretch>
          <a:fillRect/>
        </a:stretch>
      </xdr:blipFill>
      <xdr:spPr bwMode="auto">
        <a:xfrm>
          <a:off x="1400175" y="6324600"/>
          <a:ext cx="9525" cy="9525"/>
        </a:xfrm>
        <a:prstGeom prst="rect">
          <a:avLst/>
        </a:prstGeom>
        <a:noFill/>
        <a:ln w="9525">
          <a:noFill/>
        </a:ln>
      </xdr:spPr>
    </xdr:pic>
    <xdr:clientData/>
  </xdr:twoCellAnchor>
  <xdr:twoCellAnchor>
    <xdr:from>
      <xdr:col>8</xdr:col>
      <xdr:colOff>0</xdr:colOff>
      <xdr:row>48</xdr:row>
      <xdr:rowOff>0</xdr:rowOff>
    </xdr:from>
    <xdr:to>
      <xdr:col>8</xdr:col>
      <xdr:colOff>9525</xdr:colOff>
      <xdr:row>48</xdr:row>
      <xdr:rowOff>9525</xdr:rowOff>
    </xdr:to>
    <xdr:pic>
      <xdr:nvPicPr>
        <xdr:cNvPr id="108" name="Picture 363" descr="https://apps.fldfs.com/SURVEY/Images/spacer.gif">
          <a:extLst>
            <a:ext uri="{FF2B5EF4-FFF2-40B4-BE49-F238E27FC236}">
              <a16:creationId xmlns:a16="http://schemas.microsoft.com/office/drawing/2014/main" id="{00000000-0008-0000-0A00-00006C000000}"/>
            </a:ext>
          </a:extLst>
        </xdr:cNvPr>
        <xdr:cNvPicPr>
          <a:picLocks noChangeAspect="1"/>
        </xdr:cNvPicPr>
      </xdr:nvPicPr>
      <xdr:blipFill>
        <a:blip xmlns:r="http://schemas.openxmlformats.org/officeDocument/2006/relationships" r:embed="rId1"/>
        <a:stretch>
          <a:fillRect/>
        </a:stretch>
      </xdr:blipFill>
      <xdr:spPr bwMode="auto">
        <a:xfrm>
          <a:off x="1400175" y="10010775"/>
          <a:ext cx="9525" cy="9525"/>
        </a:xfrm>
        <a:prstGeom prst="rect">
          <a:avLst/>
        </a:prstGeom>
        <a:noFill/>
        <a:ln w="9525">
          <a:noFill/>
        </a:ln>
      </xdr:spPr>
    </xdr:pic>
    <xdr:clientData/>
  </xdr:twoCellAnchor>
  <xdr:twoCellAnchor>
    <xdr:from>
      <xdr:col>8</xdr:col>
      <xdr:colOff>0</xdr:colOff>
      <xdr:row>49</xdr:row>
      <xdr:rowOff>0</xdr:rowOff>
    </xdr:from>
    <xdr:to>
      <xdr:col>8</xdr:col>
      <xdr:colOff>9525</xdr:colOff>
      <xdr:row>49</xdr:row>
      <xdr:rowOff>9525</xdr:rowOff>
    </xdr:to>
    <xdr:pic>
      <xdr:nvPicPr>
        <xdr:cNvPr id="109" name="Picture 363" descr="https://apps.fldfs.com/SURVEY/Images/spacer.gif">
          <a:extLst>
            <a:ext uri="{FF2B5EF4-FFF2-40B4-BE49-F238E27FC236}">
              <a16:creationId xmlns:a16="http://schemas.microsoft.com/office/drawing/2014/main" id="{00000000-0008-0000-0A00-00006D000000}"/>
            </a:ext>
          </a:extLst>
        </xdr:cNvPr>
        <xdr:cNvPicPr>
          <a:picLocks noChangeAspect="1"/>
        </xdr:cNvPicPr>
      </xdr:nvPicPr>
      <xdr:blipFill>
        <a:blip xmlns:r="http://schemas.openxmlformats.org/officeDocument/2006/relationships" r:embed="rId1"/>
        <a:stretch>
          <a:fillRect/>
        </a:stretch>
      </xdr:blipFill>
      <xdr:spPr bwMode="auto">
        <a:xfrm>
          <a:off x="1400175" y="1020127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110" name="Picture 363" descr="https://apps.fldfs.com/SURVEY/Images/spacer.gif">
          <a:extLst>
            <a:ext uri="{FF2B5EF4-FFF2-40B4-BE49-F238E27FC236}">
              <a16:creationId xmlns:a16="http://schemas.microsoft.com/office/drawing/2014/main" id="{00000000-0008-0000-0A00-00006E000000}"/>
            </a:ext>
          </a:extLst>
        </xdr:cNvPr>
        <xdr:cNvPicPr>
          <a:picLocks noChangeAspect="1"/>
        </xdr:cNvPicPr>
      </xdr:nvPicPr>
      <xdr:blipFill>
        <a:blip xmlns:r="http://schemas.openxmlformats.org/officeDocument/2006/relationships" r:embed="rId1"/>
        <a:stretch>
          <a:fillRect/>
        </a:stretch>
      </xdr:blipFill>
      <xdr:spPr bwMode="auto">
        <a:xfrm>
          <a:off x="1400175" y="10391775"/>
          <a:ext cx="9525" cy="9525"/>
        </a:xfrm>
        <a:prstGeom prst="rect">
          <a:avLst/>
        </a:prstGeom>
        <a:noFill/>
        <a:ln w="9525">
          <a:noFill/>
        </a:ln>
      </xdr:spPr>
    </xdr:pic>
    <xdr:clientData/>
  </xdr:twoCellAnchor>
  <xdr:twoCellAnchor>
    <xdr:from>
      <xdr:col>8</xdr:col>
      <xdr:colOff>0</xdr:colOff>
      <xdr:row>51</xdr:row>
      <xdr:rowOff>0</xdr:rowOff>
    </xdr:from>
    <xdr:to>
      <xdr:col>8</xdr:col>
      <xdr:colOff>9525</xdr:colOff>
      <xdr:row>51</xdr:row>
      <xdr:rowOff>9525</xdr:rowOff>
    </xdr:to>
    <xdr:pic>
      <xdr:nvPicPr>
        <xdr:cNvPr id="111" name="Picture 363" descr="https://apps.fldfs.com/SURVEY/Images/spacer.gif">
          <a:extLst>
            <a:ext uri="{FF2B5EF4-FFF2-40B4-BE49-F238E27FC236}">
              <a16:creationId xmlns:a16="http://schemas.microsoft.com/office/drawing/2014/main" id="{00000000-0008-0000-0A00-00006F000000}"/>
            </a:ext>
          </a:extLst>
        </xdr:cNvPr>
        <xdr:cNvPicPr>
          <a:picLocks noChangeAspect="1"/>
        </xdr:cNvPicPr>
      </xdr:nvPicPr>
      <xdr:blipFill>
        <a:blip xmlns:r="http://schemas.openxmlformats.org/officeDocument/2006/relationships" r:embed="rId1"/>
        <a:stretch>
          <a:fillRect/>
        </a:stretch>
      </xdr:blipFill>
      <xdr:spPr bwMode="auto">
        <a:xfrm>
          <a:off x="1400175" y="10582275"/>
          <a:ext cx="9525" cy="9525"/>
        </a:xfrm>
        <a:prstGeom prst="rect">
          <a:avLst/>
        </a:prstGeom>
        <a:noFill/>
        <a:ln w="9525">
          <a:noFill/>
        </a:ln>
      </xdr:spPr>
    </xdr:pic>
    <xdr:clientData/>
  </xdr:twoCellAnchor>
  <xdr:twoCellAnchor>
    <xdr:from>
      <xdr:col>8</xdr:col>
      <xdr:colOff>0</xdr:colOff>
      <xdr:row>52</xdr:row>
      <xdr:rowOff>0</xdr:rowOff>
    </xdr:from>
    <xdr:to>
      <xdr:col>8</xdr:col>
      <xdr:colOff>9525</xdr:colOff>
      <xdr:row>52</xdr:row>
      <xdr:rowOff>9525</xdr:rowOff>
    </xdr:to>
    <xdr:pic>
      <xdr:nvPicPr>
        <xdr:cNvPr id="112" name="Picture 363" descr="https://apps.fldfs.com/SURVEY/Images/spacer.gif">
          <a:extLst>
            <a:ext uri="{FF2B5EF4-FFF2-40B4-BE49-F238E27FC236}">
              <a16:creationId xmlns:a16="http://schemas.microsoft.com/office/drawing/2014/main" id="{00000000-0008-0000-0A00-000070000000}"/>
            </a:ext>
          </a:extLst>
        </xdr:cNvPr>
        <xdr:cNvPicPr>
          <a:picLocks noChangeAspect="1"/>
        </xdr:cNvPicPr>
      </xdr:nvPicPr>
      <xdr:blipFill>
        <a:blip xmlns:r="http://schemas.openxmlformats.org/officeDocument/2006/relationships" r:embed="rId1"/>
        <a:stretch>
          <a:fillRect/>
        </a:stretch>
      </xdr:blipFill>
      <xdr:spPr bwMode="auto">
        <a:xfrm>
          <a:off x="1400175" y="10772775"/>
          <a:ext cx="9525" cy="9525"/>
        </a:xfrm>
        <a:prstGeom prst="rect">
          <a:avLst/>
        </a:prstGeom>
        <a:noFill/>
        <a:ln w="9525">
          <a:noFill/>
        </a:ln>
      </xdr:spPr>
    </xdr:pic>
    <xdr:clientData/>
  </xdr:twoCellAnchor>
  <xdr:twoCellAnchor>
    <xdr:from>
      <xdr:col>8</xdr:col>
      <xdr:colOff>0</xdr:colOff>
      <xdr:row>69</xdr:row>
      <xdr:rowOff>0</xdr:rowOff>
    </xdr:from>
    <xdr:to>
      <xdr:col>8</xdr:col>
      <xdr:colOff>9525</xdr:colOff>
      <xdr:row>69</xdr:row>
      <xdr:rowOff>9525</xdr:rowOff>
    </xdr:to>
    <xdr:pic>
      <xdr:nvPicPr>
        <xdr:cNvPr id="113" name="Picture 363" descr="https://apps.fldfs.com/SURVEY/Images/spacer.gif">
          <a:extLst>
            <a:ext uri="{FF2B5EF4-FFF2-40B4-BE49-F238E27FC236}">
              <a16:creationId xmlns:a16="http://schemas.microsoft.com/office/drawing/2014/main" id="{00000000-0008-0000-0A00-000071000000}"/>
            </a:ext>
          </a:extLst>
        </xdr:cNvPr>
        <xdr:cNvPicPr>
          <a:picLocks noChangeAspect="1"/>
        </xdr:cNvPicPr>
      </xdr:nvPicPr>
      <xdr:blipFill>
        <a:blip xmlns:r="http://schemas.openxmlformats.org/officeDocument/2006/relationships" r:embed="rId1"/>
        <a:stretch>
          <a:fillRect/>
        </a:stretch>
      </xdr:blipFill>
      <xdr:spPr bwMode="auto">
        <a:xfrm>
          <a:off x="1400175" y="14068425"/>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114" name="Picture 363" descr="https://apps.fldfs.com/SURVEY/Images/spacer.gif">
          <a:extLst>
            <a:ext uri="{FF2B5EF4-FFF2-40B4-BE49-F238E27FC236}">
              <a16:creationId xmlns:a16="http://schemas.microsoft.com/office/drawing/2014/main" id="{00000000-0008-0000-0A00-000072000000}"/>
            </a:ext>
          </a:extLst>
        </xdr:cNvPr>
        <xdr:cNvPicPr>
          <a:picLocks noChangeAspect="1"/>
        </xdr:cNvPicPr>
      </xdr:nvPicPr>
      <xdr:blipFill>
        <a:blip xmlns:r="http://schemas.openxmlformats.org/officeDocument/2006/relationships" r:embed="rId1"/>
        <a:stretch>
          <a:fillRect/>
        </a:stretch>
      </xdr:blipFill>
      <xdr:spPr bwMode="auto">
        <a:xfrm>
          <a:off x="1400175" y="14268450"/>
          <a:ext cx="9525" cy="9525"/>
        </a:xfrm>
        <a:prstGeom prst="rect">
          <a:avLst/>
        </a:prstGeom>
        <a:noFill/>
        <a:ln w="9525">
          <a:noFill/>
        </a:ln>
      </xdr:spPr>
    </xdr:pic>
    <xdr:clientData/>
  </xdr:twoCellAnchor>
  <xdr:twoCellAnchor>
    <xdr:from>
      <xdr:col>8</xdr:col>
      <xdr:colOff>0</xdr:colOff>
      <xdr:row>71</xdr:row>
      <xdr:rowOff>0</xdr:rowOff>
    </xdr:from>
    <xdr:to>
      <xdr:col>8</xdr:col>
      <xdr:colOff>9525</xdr:colOff>
      <xdr:row>71</xdr:row>
      <xdr:rowOff>9525</xdr:rowOff>
    </xdr:to>
    <xdr:pic>
      <xdr:nvPicPr>
        <xdr:cNvPr id="115" name="Picture 363" descr="https://apps.fldfs.com/SURVEY/Images/spacer.gif">
          <a:extLst>
            <a:ext uri="{FF2B5EF4-FFF2-40B4-BE49-F238E27FC236}">
              <a16:creationId xmlns:a16="http://schemas.microsoft.com/office/drawing/2014/main" id="{00000000-0008-0000-0A00-000073000000}"/>
            </a:ext>
          </a:extLst>
        </xdr:cNvPr>
        <xdr:cNvPicPr>
          <a:picLocks noChangeAspect="1"/>
        </xdr:cNvPicPr>
      </xdr:nvPicPr>
      <xdr:blipFill>
        <a:blip xmlns:r="http://schemas.openxmlformats.org/officeDocument/2006/relationships" r:embed="rId1"/>
        <a:stretch>
          <a:fillRect/>
        </a:stretch>
      </xdr:blipFill>
      <xdr:spPr bwMode="auto">
        <a:xfrm>
          <a:off x="1400175" y="14468475"/>
          <a:ext cx="9525" cy="9525"/>
        </a:xfrm>
        <a:prstGeom prst="rect">
          <a:avLst/>
        </a:prstGeom>
        <a:noFill/>
        <a:ln w="9525">
          <a:noFill/>
        </a:ln>
      </xdr:spPr>
    </xdr:pic>
    <xdr:clientData/>
  </xdr:twoCellAnchor>
  <xdr:twoCellAnchor>
    <xdr:from>
      <xdr:col>8</xdr:col>
      <xdr:colOff>0</xdr:colOff>
      <xdr:row>72</xdr:row>
      <xdr:rowOff>0</xdr:rowOff>
    </xdr:from>
    <xdr:to>
      <xdr:col>8</xdr:col>
      <xdr:colOff>9525</xdr:colOff>
      <xdr:row>72</xdr:row>
      <xdr:rowOff>9525</xdr:rowOff>
    </xdr:to>
    <xdr:pic>
      <xdr:nvPicPr>
        <xdr:cNvPr id="116" name="Picture 363" descr="https://apps.fldfs.com/SURVEY/Images/spacer.gif">
          <a:extLst>
            <a:ext uri="{FF2B5EF4-FFF2-40B4-BE49-F238E27FC236}">
              <a16:creationId xmlns:a16="http://schemas.microsoft.com/office/drawing/2014/main" id="{00000000-0008-0000-0A00-000074000000}"/>
            </a:ext>
          </a:extLst>
        </xdr:cNvPr>
        <xdr:cNvPicPr>
          <a:picLocks noChangeAspect="1"/>
        </xdr:cNvPicPr>
      </xdr:nvPicPr>
      <xdr:blipFill>
        <a:blip xmlns:r="http://schemas.openxmlformats.org/officeDocument/2006/relationships" r:embed="rId1"/>
        <a:stretch>
          <a:fillRect/>
        </a:stretch>
      </xdr:blipFill>
      <xdr:spPr bwMode="auto">
        <a:xfrm>
          <a:off x="1400175" y="14668500"/>
          <a:ext cx="9525" cy="9525"/>
        </a:xfrm>
        <a:prstGeom prst="rect">
          <a:avLst/>
        </a:prstGeom>
        <a:noFill/>
        <a:ln w="9525">
          <a:noFill/>
        </a:ln>
      </xdr:spPr>
    </xdr:pic>
    <xdr:clientData/>
  </xdr:twoCellAnchor>
  <xdr:twoCellAnchor>
    <xdr:from>
      <xdr:col>8</xdr:col>
      <xdr:colOff>0</xdr:colOff>
      <xdr:row>73</xdr:row>
      <xdr:rowOff>0</xdr:rowOff>
    </xdr:from>
    <xdr:to>
      <xdr:col>8</xdr:col>
      <xdr:colOff>9525</xdr:colOff>
      <xdr:row>73</xdr:row>
      <xdr:rowOff>9525</xdr:rowOff>
    </xdr:to>
    <xdr:pic>
      <xdr:nvPicPr>
        <xdr:cNvPr id="117" name="Picture 363" descr="https://apps.fldfs.com/SURVEY/Images/spacer.gif">
          <a:extLst>
            <a:ext uri="{FF2B5EF4-FFF2-40B4-BE49-F238E27FC236}">
              <a16:creationId xmlns:a16="http://schemas.microsoft.com/office/drawing/2014/main" id="{00000000-0008-0000-0A00-000075000000}"/>
            </a:ext>
          </a:extLst>
        </xdr:cNvPr>
        <xdr:cNvPicPr>
          <a:picLocks noChangeAspect="1"/>
        </xdr:cNvPicPr>
      </xdr:nvPicPr>
      <xdr:blipFill>
        <a:blip xmlns:r="http://schemas.openxmlformats.org/officeDocument/2006/relationships" r:embed="rId1"/>
        <a:stretch>
          <a:fillRect/>
        </a:stretch>
      </xdr:blipFill>
      <xdr:spPr bwMode="auto">
        <a:xfrm>
          <a:off x="1400175" y="14868525"/>
          <a:ext cx="9525" cy="9525"/>
        </a:xfrm>
        <a:prstGeom prst="rect">
          <a:avLst/>
        </a:prstGeom>
        <a:noFill/>
        <a:ln w="9525">
          <a:noFill/>
        </a:ln>
      </xdr:spPr>
    </xdr:pic>
    <xdr:clientData/>
  </xdr:twoCellAnchor>
  <xdr:twoCellAnchor>
    <xdr:from>
      <xdr:col>8</xdr:col>
      <xdr:colOff>0</xdr:colOff>
      <xdr:row>74</xdr:row>
      <xdr:rowOff>0</xdr:rowOff>
    </xdr:from>
    <xdr:to>
      <xdr:col>8</xdr:col>
      <xdr:colOff>9525</xdr:colOff>
      <xdr:row>74</xdr:row>
      <xdr:rowOff>9525</xdr:rowOff>
    </xdr:to>
    <xdr:pic>
      <xdr:nvPicPr>
        <xdr:cNvPr id="118" name="Picture 363" descr="https://apps.fldfs.com/SURVEY/Images/spacer.gif">
          <a:extLst>
            <a:ext uri="{FF2B5EF4-FFF2-40B4-BE49-F238E27FC236}">
              <a16:creationId xmlns:a16="http://schemas.microsoft.com/office/drawing/2014/main" id="{00000000-0008-0000-0A00-000076000000}"/>
            </a:ext>
          </a:extLst>
        </xdr:cNvPr>
        <xdr:cNvPicPr>
          <a:picLocks noChangeAspect="1"/>
        </xdr:cNvPicPr>
      </xdr:nvPicPr>
      <xdr:blipFill>
        <a:blip xmlns:r="http://schemas.openxmlformats.org/officeDocument/2006/relationships" r:embed="rId1"/>
        <a:stretch>
          <a:fillRect/>
        </a:stretch>
      </xdr:blipFill>
      <xdr:spPr bwMode="auto">
        <a:xfrm>
          <a:off x="1400175" y="15068550"/>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119" name="Picture 363" descr="https://apps.fldfs.com/SURVEY/Images/spacer.gif">
          <a:extLst>
            <a:ext uri="{FF2B5EF4-FFF2-40B4-BE49-F238E27FC236}">
              <a16:creationId xmlns:a16="http://schemas.microsoft.com/office/drawing/2014/main" id="{00000000-0008-0000-0A00-000077000000}"/>
            </a:ext>
          </a:extLst>
        </xdr:cNvPr>
        <xdr:cNvPicPr>
          <a:picLocks noChangeAspect="1"/>
        </xdr:cNvPicPr>
      </xdr:nvPicPr>
      <xdr:blipFill>
        <a:blip xmlns:r="http://schemas.openxmlformats.org/officeDocument/2006/relationships" r:embed="rId1"/>
        <a:stretch>
          <a:fillRect/>
        </a:stretch>
      </xdr:blipFill>
      <xdr:spPr bwMode="auto">
        <a:xfrm>
          <a:off x="1400175" y="18468975"/>
          <a:ext cx="9525" cy="9525"/>
        </a:xfrm>
        <a:prstGeom prst="rect">
          <a:avLst/>
        </a:prstGeom>
        <a:noFill/>
        <a:ln w="9525">
          <a:noFill/>
        </a:ln>
      </xdr:spPr>
    </xdr:pic>
    <xdr:clientData/>
  </xdr:twoCellAnchor>
  <xdr:twoCellAnchor>
    <xdr:from>
      <xdr:col>8</xdr:col>
      <xdr:colOff>0</xdr:colOff>
      <xdr:row>93</xdr:row>
      <xdr:rowOff>0</xdr:rowOff>
    </xdr:from>
    <xdr:to>
      <xdr:col>8</xdr:col>
      <xdr:colOff>9525</xdr:colOff>
      <xdr:row>93</xdr:row>
      <xdr:rowOff>9525</xdr:rowOff>
    </xdr:to>
    <xdr:pic>
      <xdr:nvPicPr>
        <xdr:cNvPr id="120" name="Picture 363" descr="https://apps.fldfs.com/SURVEY/Images/spacer.gif">
          <a:extLst>
            <a:ext uri="{FF2B5EF4-FFF2-40B4-BE49-F238E27FC236}">
              <a16:creationId xmlns:a16="http://schemas.microsoft.com/office/drawing/2014/main" id="{00000000-0008-0000-0A00-000078000000}"/>
            </a:ext>
          </a:extLst>
        </xdr:cNvPr>
        <xdr:cNvPicPr>
          <a:picLocks noChangeAspect="1"/>
        </xdr:cNvPicPr>
      </xdr:nvPicPr>
      <xdr:blipFill>
        <a:blip xmlns:r="http://schemas.openxmlformats.org/officeDocument/2006/relationships" r:embed="rId1"/>
        <a:stretch>
          <a:fillRect/>
        </a:stretch>
      </xdr:blipFill>
      <xdr:spPr bwMode="auto">
        <a:xfrm>
          <a:off x="1400175" y="18869025"/>
          <a:ext cx="9525" cy="9525"/>
        </a:xfrm>
        <a:prstGeom prst="rect">
          <a:avLst/>
        </a:prstGeom>
        <a:noFill/>
        <a:ln w="9525">
          <a:noFill/>
        </a:ln>
      </xdr:spPr>
    </xdr:pic>
    <xdr:clientData/>
  </xdr:twoCellAnchor>
  <xdr:twoCellAnchor>
    <xdr:from>
      <xdr:col>8</xdr:col>
      <xdr:colOff>0</xdr:colOff>
      <xdr:row>93</xdr:row>
      <xdr:rowOff>0</xdr:rowOff>
    </xdr:from>
    <xdr:to>
      <xdr:col>8</xdr:col>
      <xdr:colOff>9525</xdr:colOff>
      <xdr:row>93</xdr:row>
      <xdr:rowOff>9525</xdr:rowOff>
    </xdr:to>
    <xdr:pic>
      <xdr:nvPicPr>
        <xdr:cNvPr id="121" name="Picture 363" descr="https://apps.fldfs.com/SURVEY/Images/spacer.gif">
          <a:extLst>
            <a:ext uri="{FF2B5EF4-FFF2-40B4-BE49-F238E27FC236}">
              <a16:creationId xmlns:a16="http://schemas.microsoft.com/office/drawing/2014/main" id="{00000000-0008-0000-0A00-000079000000}"/>
            </a:ext>
          </a:extLst>
        </xdr:cNvPr>
        <xdr:cNvPicPr>
          <a:picLocks noChangeAspect="1"/>
        </xdr:cNvPicPr>
      </xdr:nvPicPr>
      <xdr:blipFill>
        <a:blip xmlns:r="http://schemas.openxmlformats.org/officeDocument/2006/relationships" r:embed="rId1"/>
        <a:stretch>
          <a:fillRect/>
        </a:stretch>
      </xdr:blipFill>
      <xdr:spPr bwMode="auto">
        <a:xfrm>
          <a:off x="1400175" y="18869025"/>
          <a:ext cx="9525" cy="9525"/>
        </a:xfrm>
        <a:prstGeom prst="rect">
          <a:avLst/>
        </a:prstGeom>
        <a:noFill/>
        <a:ln w="9525">
          <a:noFill/>
        </a:ln>
      </xdr:spPr>
    </xdr:pic>
    <xdr:clientData/>
  </xdr:twoCellAnchor>
  <xdr:twoCellAnchor>
    <xdr:from>
      <xdr:col>8</xdr:col>
      <xdr:colOff>0</xdr:colOff>
      <xdr:row>94</xdr:row>
      <xdr:rowOff>0</xdr:rowOff>
    </xdr:from>
    <xdr:to>
      <xdr:col>8</xdr:col>
      <xdr:colOff>9525</xdr:colOff>
      <xdr:row>94</xdr:row>
      <xdr:rowOff>9525</xdr:rowOff>
    </xdr:to>
    <xdr:pic>
      <xdr:nvPicPr>
        <xdr:cNvPr id="122" name="Picture 363" descr="https://apps.fldfs.com/SURVEY/Images/spacer.gif">
          <a:extLst>
            <a:ext uri="{FF2B5EF4-FFF2-40B4-BE49-F238E27FC236}">
              <a16:creationId xmlns:a16="http://schemas.microsoft.com/office/drawing/2014/main" id="{00000000-0008-0000-0A00-00007A000000}"/>
            </a:ext>
          </a:extLst>
        </xdr:cNvPr>
        <xdr:cNvPicPr>
          <a:picLocks noChangeAspect="1"/>
        </xdr:cNvPicPr>
      </xdr:nvPicPr>
      <xdr:blipFill>
        <a:blip xmlns:r="http://schemas.openxmlformats.org/officeDocument/2006/relationships" r:embed="rId1"/>
        <a:stretch>
          <a:fillRect/>
        </a:stretch>
      </xdr:blipFill>
      <xdr:spPr bwMode="auto">
        <a:xfrm>
          <a:off x="1400175" y="19069050"/>
          <a:ext cx="9525" cy="9525"/>
        </a:xfrm>
        <a:prstGeom prst="rect">
          <a:avLst/>
        </a:prstGeom>
        <a:noFill/>
        <a:ln w="9525">
          <a:noFill/>
        </a:ln>
      </xdr:spPr>
    </xdr:pic>
    <xdr:clientData/>
  </xdr:twoCellAnchor>
  <xdr:twoCellAnchor>
    <xdr:from>
      <xdr:col>8</xdr:col>
      <xdr:colOff>0</xdr:colOff>
      <xdr:row>95</xdr:row>
      <xdr:rowOff>0</xdr:rowOff>
    </xdr:from>
    <xdr:to>
      <xdr:col>8</xdr:col>
      <xdr:colOff>9525</xdr:colOff>
      <xdr:row>95</xdr:row>
      <xdr:rowOff>9525</xdr:rowOff>
    </xdr:to>
    <xdr:pic>
      <xdr:nvPicPr>
        <xdr:cNvPr id="123" name="Picture 363" descr="https://apps.fldfs.com/SURVEY/Images/spacer.gif">
          <a:extLst>
            <a:ext uri="{FF2B5EF4-FFF2-40B4-BE49-F238E27FC236}">
              <a16:creationId xmlns:a16="http://schemas.microsoft.com/office/drawing/2014/main" id="{00000000-0008-0000-0A00-00007B000000}"/>
            </a:ext>
          </a:extLst>
        </xdr:cNvPr>
        <xdr:cNvPicPr>
          <a:picLocks noChangeAspect="1"/>
        </xdr:cNvPicPr>
      </xdr:nvPicPr>
      <xdr:blipFill>
        <a:blip xmlns:r="http://schemas.openxmlformats.org/officeDocument/2006/relationships" r:embed="rId1"/>
        <a:stretch>
          <a:fillRect/>
        </a:stretch>
      </xdr:blipFill>
      <xdr:spPr bwMode="auto">
        <a:xfrm>
          <a:off x="1400175" y="19269075"/>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124" name="Picture 363" descr="https://apps.fldfs.com/SURVEY/Images/spacer.gif">
          <a:extLst>
            <a:ext uri="{FF2B5EF4-FFF2-40B4-BE49-F238E27FC236}">
              <a16:creationId xmlns:a16="http://schemas.microsoft.com/office/drawing/2014/main" id="{00000000-0008-0000-0A00-00007C000000}"/>
            </a:ext>
          </a:extLst>
        </xdr:cNvPr>
        <xdr:cNvPicPr>
          <a:picLocks noChangeAspect="1"/>
        </xdr:cNvPicPr>
      </xdr:nvPicPr>
      <xdr:blipFill>
        <a:blip xmlns:r="http://schemas.openxmlformats.org/officeDocument/2006/relationships" r:embed="rId1"/>
        <a:stretch>
          <a:fillRect/>
        </a:stretch>
      </xdr:blipFill>
      <xdr:spPr bwMode="auto">
        <a:xfrm>
          <a:off x="1400175" y="22669500"/>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125" name="Picture 363" descr="https://apps.fldfs.com/SURVEY/Images/spacer.gif">
          <a:extLst>
            <a:ext uri="{FF2B5EF4-FFF2-40B4-BE49-F238E27FC236}">
              <a16:creationId xmlns:a16="http://schemas.microsoft.com/office/drawing/2014/main" id="{00000000-0008-0000-0A00-00007D000000}"/>
            </a:ext>
          </a:extLst>
        </xdr:cNvPr>
        <xdr:cNvPicPr>
          <a:picLocks noChangeAspect="1"/>
        </xdr:cNvPicPr>
      </xdr:nvPicPr>
      <xdr:blipFill>
        <a:blip xmlns:r="http://schemas.openxmlformats.org/officeDocument/2006/relationships" r:embed="rId1"/>
        <a:stretch>
          <a:fillRect/>
        </a:stretch>
      </xdr:blipFill>
      <xdr:spPr bwMode="auto">
        <a:xfrm>
          <a:off x="1400175" y="22869525"/>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26" name="Picture 363" descr="https://apps.fldfs.com/SURVEY/Images/spacer.gif">
          <a:extLst>
            <a:ext uri="{FF2B5EF4-FFF2-40B4-BE49-F238E27FC236}">
              <a16:creationId xmlns:a16="http://schemas.microsoft.com/office/drawing/2014/main" id="{00000000-0008-0000-0A00-00007E000000}"/>
            </a:ext>
          </a:extLst>
        </xdr:cNvPr>
        <xdr:cNvPicPr>
          <a:picLocks noChangeAspect="1"/>
        </xdr:cNvPicPr>
      </xdr:nvPicPr>
      <xdr:blipFill>
        <a:blip xmlns:r="http://schemas.openxmlformats.org/officeDocument/2006/relationships" r:embed="rId1"/>
        <a:stretch>
          <a:fillRect/>
        </a:stretch>
      </xdr:blipFill>
      <xdr:spPr bwMode="auto">
        <a:xfrm>
          <a:off x="1400175" y="23069550"/>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127" name="Picture 363" descr="https://apps.fldfs.com/SURVEY/Images/spacer.gif">
          <a:extLst>
            <a:ext uri="{FF2B5EF4-FFF2-40B4-BE49-F238E27FC236}">
              <a16:creationId xmlns:a16="http://schemas.microsoft.com/office/drawing/2014/main" id="{00000000-0008-0000-0A00-00007F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28" name="Picture 363" descr="https://apps.fldfs.com/SURVEY/Images/spacer.gif">
          <a:extLst>
            <a:ext uri="{FF2B5EF4-FFF2-40B4-BE49-F238E27FC236}">
              <a16:creationId xmlns:a16="http://schemas.microsoft.com/office/drawing/2014/main" id="{00000000-0008-0000-0A00-000080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129" name="Picture 363" descr="https://apps.fldfs.com/SURVEY/Images/spacer.gif">
          <a:extLst>
            <a:ext uri="{FF2B5EF4-FFF2-40B4-BE49-F238E27FC236}">
              <a16:creationId xmlns:a16="http://schemas.microsoft.com/office/drawing/2014/main" id="{00000000-0008-0000-0A00-00008100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130" name="Picture 363" descr="https://apps.fldfs.com/SURVEY/Images/spacer.gif">
          <a:extLst>
            <a:ext uri="{FF2B5EF4-FFF2-40B4-BE49-F238E27FC236}">
              <a16:creationId xmlns:a16="http://schemas.microsoft.com/office/drawing/2014/main" id="{00000000-0008-0000-0A00-00008200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31" name="Picture 363" descr="https://apps.fldfs.com/SURVEY/Images/spacer.gif">
          <a:extLst>
            <a:ext uri="{FF2B5EF4-FFF2-40B4-BE49-F238E27FC236}">
              <a16:creationId xmlns:a16="http://schemas.microsoft.com/office/drawing/2014/main" id="{00000000-0008-0000-0A00-00008300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32" name="Picture 363" descr="https://apps.fldfs.com/SURVEY/Images/spacer.gif">
          <a:extLst>
            <a:ext uri="{FF2B5EF4-FFF2-40B4-BE49-F238E27FC236}">
              <a16:creationId xmlns:a16="http://schemas.microsoft.com/office/drawing/2014/main" id="{00000000-0008-0000-0A00-00008400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34" name="Picture 363" descr="https://apps.fldfs.com/SURVEY/Images/spacer.gif">
          <a:extLst>
            <a:ext uri="{FF2B5EF4-FFF2-40B4-BE49-F238E27FC236}">
              <a16:creationId xmlns:a16="http://schemas.microsoft.com/office/drawing/2014/main" id="{00000000-0008-0000-0A00-000086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40" name="Picture 363" descr="https://apps.fldfs.com/SURVEY/Images/spacer.gif">
          <a:extLst>
            <a:ext uri="{FF2B5EF4-FFF2-40B4-BE49-F238E27FC236}">
              <a16:creationId xmlns:a16="http://schemas.microsoft.com/office/drawing/2014/main" id="{00000000-0008-0000-0A00-00008C00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41" name="Picture 363" descr="https://apps.fldfs.com/SURVEY/Images/spacer.gif">
          <a:extLst>
            <a:ext uri="{FF2B5EF4-FFF2-40B4-BE49-F238E27FC236}">
              <a16:creationId xmlns:a16="http://schemas.microsoft.com/office/drawing/2014/main" id="{00000000-0008-0000-0A00-00008D00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42" name="Picture 363" descr="https://apps.fldfs.com/SURVEY/Images/spacer.gif">
          <a:extLst>
            <a:ext uri="{FF2B5EF4-FFF2-40B4-BE49-F238E27FC236}">
              <a16:creationId xmlns:a16="http://schemas.microsoft.com/office/drawing/2014/main" id="{00000000-0008-0000-0A00-00008E00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43" name="Picture 363" descr="https://apps.fldfs.com/SURVEY/Images/spacer.gif">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44" name="Picture 363" descr="https://apps.fldfs.com/SURVEY/Images/spacer.gif">
          <a:extLst>
            <a:ext uri="{FF2B5EF4-FFF2-40B4-BE49-F238E27FC236}">
              <a16:creationId xmlns:a16="http://schemas.microsoft.com/office/drawing/2014/main" id="{00000000-0008-0000-0A00-00009000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45" name="Picture 363" descr="https://apps.fldfs.com/SURVEY/Images/spacer.gif">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146" name="Picture 363" descr="https://apps.fldfs.com/SURVEY/Images/spacer.gif">
          <a:extLst>
            <a:ext uri="{FF2B5EF4-FFF2-40B4-BE49-F238E27FC236}">
              <a16:creationId xmlns:a16="http://schemas.microsoft.com/office/drawing/2014/main" id="{00000000-0008-0000-0A00-000092000000}"/>
            </a:ext>
          </a:extLst>
        </xdr:cNvPr>
        <xdr:cNvPicPr>
          <a:picLocks noChangeAspect="1"/>
        </xdr:cNvPicPr>
      </xdr:nvPicPr>
      <xdr:blipFill>
        <a:blip xmlns:r="http://schemas.openxmlformats.org/officeDocument/2006/relationships" r:embed="rId1"/>
        <a:stretch>
          <a:fillRect/>
        </a:stretch>
      </xdr:blipFill>
      <xdr:spPr bwMode="auto">
        <a:xfrm>
          <a:off x="1400175" y="10391775"/>
          <a:ext cx="9525" cy="9525"/>
        </a:xfrm>
        <a:prstGeom prst="rect">
          <a:avLst/>
        </a:prstGeom>
        <a:noFill/>
        <a:ln w="9525">
          <a:noFill/>
        </a:ln>
      </xdr:spPr>
    </xdr:pic>
    <xdr:clientData/>
  </xdr:twoCellAnchor>
  <xdr:twoCellAnchor>
    <xdr:from>
      <xdr:col>8</xdr:col>
      <xdr:colOff>0</xdr:colOff>
      <xdr:row>71</xdr:row>
      <xdr:rowOff>0</xdr:rowOff>
    </xdr:from>
    <xdr:to>
      <xdr:col>8</xdr:col>
      <xdr:colOff>9525</xdr:colOff>
      <xdr:row>71</xdr:row>
      <xdr:rowOff>9525</xdr:rowOff>
    </xdr:to>
    <xdr:pic>
      <xdr:nvPicPr>
        <xdr:cNvPr id="147" name="Picture 363" descr="https://apps.fldfs.com/SURVEY/Images/spacer.gif">
          <a:extLst>
            <a:ext uri="{FF2B5EF4-FFF2-40B4-BE49-F238E27FC236}">
              <a16:creationId xmlns:a16="http://schemas.microsoft.com/office/drawing/2014/main" id="{00000000-0008-0000-0A00-000093000000}"/>
            </a:ext>
          </a:extLst>
        </xdr:cNvPr>
        <xdr:cNvPicPr>
          <a:picLocks noChangeAspect="1"/>
        </xdr:cNvPicPr>
      </xdr:nvPicPr>
      <xdr:blipFill>
        <a:blip xmlns:r="http://schemas.openxmlformats.org/officeDocument/2006/relationships" r:embed="rId1"/>
        <a:stretch>
          <a:fillRect/>
        </a:stretch>
      </xdr:blipFill>
      <xdr:spPr bwMode="auto">
        <a:xfrm>
          <a:off x="1400175" y="14468475"/>
          <a:ext cx="9525" cy="9525"/>
        </a:xfrm>
        <a:prstGeom prst="rect">
          <a:avLst/>
        </a:prstGeom>
        <a:noFill/>
        <a:ln w="9525">
          <a:noFill/>
        </a:ln>
      </xdr:spPr>
    </xdr:pic>
    <xdr:clientData/>
  </xdr:twoCellAnchor>
  <xdr:twoCellAnchor>
    <xdr:from>
      <xdr:col>8</xdr:col>
      <xdr:colOff>0</xdr:colOff>
      <xdr:row>71</xdr:row>
      <xdr:rowOff>0</xdr:rowOff>
    </xdr:from>
    <xdr:to>
      <xdr:col>8</xdr:col>
      <xdr:colOff>9525</xdr:colOff>
      <xdr:row>71</xdr:row>
      <xdr:rowOff>9525</xdr:rowOff>
    </xdr:to>
    <xdr:pic>
      <xdr:nvPicPr>
        <xdr:cNvPr id="148" name="Picture 363" descr="https://apps.fldfs.com/SURVEY/Images/spacer.gif">
          <a:extLst>
            <a:ext uri="{FF2B5EF4-FFF2-40B4-BE49-F238E27FC236}">
              <a16:creationId xmlns:a16="http://schemas.microsoft.com/office/drawing/2014/main" id="{00000000-0008-0000-0A00-000094000000}"/>
            </a:ext>
          </a:extLst>
        </xdr:cNvPr>
        <xdr:cNvPicPr>
          <a:picLocks noChangeAspect="1"/>
        </xdr:cNvPicPr>
      </xdr:nvPicPr>
      <xdr:blipFill>
        <a:blip xmlns:r="http://schemas.openxmlformats.org/officeDocument/2006/relationships" r:embed="rId1"/>
        <a:stretch>
          <a:fillRect/>
        </a:stretch>
      </xdr:blipFill>
      <xdr:spPr bwMode="auto">
        <a:xfrm>
          <a:off x="1400175" y="14468475"/>
          <a:ext cx="9525" cy="9525"/>
        </a:xfrm>
        <a:prstGeom prst="rect">
          <a:avLst/>
        </a:prstGeom>
        <a:noFill/>
        <a:ln w="9525">
          <a:noFill/>
        </a:ln>
      </xdr:spPr>
    </xdr:pic>
    <xdr:clientData/>
  </xdr:twoCellAnchor>
  <xdr:twoCellAnchor>
    <xdr:from>
      <xdr:col>8</xdr:col>
      <xdr:colOff>0</xdr:colOff>
      <xdr:row>93</xdr:row>
      <xdr:rowOff>0</xdr:rowOff>
    </xdr:from>
    <xdr:to>
      <xdr:col>8</xdr:col>
      <xdr:colOff>9525</xdr:colOff>
      <xdr:row>93</xdr:row>
      <xdr:rowOff>9525</xdr:rowOff>
    </xdr:to>
    <xdr:pic>
      <xdr:nvPicPr>
        <xdr:cNvPr id="149" name="Picture 363" descr="https://apps.fldfs.com/SURVEY/Images/spacer.gif">
          <a:extLst>
            <a:ext uri="{FF2B5EF4-FFF2-40B4-BE49-F238E27FC236}">
              <a16:creationId xmlns:a16="http://schemas.microsoft.com/office/drawing/2014/main" id="{00000000-0008-0000-0A00-000095000000}"/>
            </a:ext>
          </a:extLst>
        </xdr:cNvPr>
        <xdr:cNvPicPr>
          <a:picLocks noChangeAspect="1"/>
        </xdr:cNvPicPr>
      </xdr:nvPicPr>
      <xdr:blipFill>
        <a:blip xmlns:r="http://schemas.openxmlformats.org/officeDocument/2006/relationships" r:embed="rId1"/>
        <a:stretch>
          <a:fillRect/>
        </a:stretch>
      </xdr:blipFill>
      <xdr:spPr bwMode="auto">
        <a:xfrm>
          <a:off x="1400175" y="18869025"/>
          <a:ext cx="9525" cy="9525"/>
        </a:xfrm>
        <a:prstGeom prst="rect">
          <a:avLst/>
        </a:prstGeom>
        <a:noFill/>
        <a:ln w="9525">
          <a:noFill/>
        </a:ln>
      </xdr:spPr>
    </xdr:pic>
    <xdr:clientData/>
  </xdr:twoCellAnchor>
  <xdr:twoCellAnchor>
    <xdr:from>
      <xdr:col>8</xdr:col>
      <xdr:colOff>0</xdr:colOff>
      <xdr:row>93</xdr:row>
      <xdr:rowOff>0</xdr:rowOff>
    </xdr:from>
    <xdr:to>
      <xdr:col>8</xdr:col>
      <xdr:colOff>9525</xdr:colOff>
      <xdr:row>93</xdr:row>
      <xdr:rowOff>9525</xdr:rowOff>
    </xdr:to>
    <xdr:pic>
      <xdr:nvPicPr>
        <xdr:cNvPr id="150" name="Picture 363" descr="https://apps.fldfs.com/SURVEY/Images/spacer.gif">
          <a:extLst>
            <a:ext uri="{FF2B5EF4-FFF2-40B4-BE49-F238E27FC236}">
              <a16:creationId xmlns:a16="http://schemas.microsoft.com/office/drawing/2014/main" id="{00000000-0008-0000-0A00-000096000000}"/>
            </a:ext>
          </a:extLst>
        </xdr:cNvPr>
        <xdr:cNvPicPr>
          <a:picLocks noChangeAspect="1"/>
        </xdr:cNvPicPr>
      </xdr:nvPicPr>
      <xdr:blipFill>
        <a:blip xmlns:r="http://schemas.openxmlformats.org/officeDocument/2006/relationships" r:embed="rId1"/>
        <a:stretch>
          <a:fillRect/>
        </a:stretch>
      </xdr:blipFill>
      <xdr:spPr bwMode="auto">
        <a:xfrm>
          <a:off x="1400175" y="18869025"/>
          <a:ext cx="9525" cy="9525"/>
        </a:xfrm>
        <a:prstGeom prst="rect">
          <a:avLst/>
        </a:prstGeom>
        <a:noFill/>
        <a:ln w="9525">
          <a:noFill/>
        </a:ln>
      </xdr:spPr>
    </xdr:pic>
    <xdr:clientData/>
  </xdr:twoCellAnchor>
  <xdr:twoCellAnchor>
    <xdr:from>
      <xdr:col>8</xdr:col>
      <xdr:colOff>0</xdr:colOff>
      <xdr:row>93</xdr:row>
      <xdr:rowOff>0</xdr:rowOff>
    </xdr:from>
    <xdr:to>
      <xdr:col>8</xdr:col>
      <xdr:colOff>9525</xdr:colOff>
      <xdr:row>93</xdr:row>
      <xdr:rowOff>9525</xdr:rowOff>
    </xdr:to>
    <xdr:pic>
      <xdr:nvPicPr>
        <xdr:cNvPr id="151" name="Picture 363" descr="https://apps.fldfs.com/SURVEY/Images/spacer.gif">
          <a:extLst>
            <a:ext uri="{FF2B5EF4-FFF2-40B4-BE49-F238E27FC236}">
              <a16:creationId xmlns:a16="http://schemas.microsoft.com/office/drawing/2014/main" id="{00000000-0008-0000-0A00-000097000000}"/>
            </a:ext>
          </a:extLst>
        </xdr:cNvPr>
        <xdr:cNvPicPr>
          <a:picLocks noChangeAspect="1"/>
        </xdr:cNvPicPr>
      </xdr:nvPicPr>
      <xdr:blipFill>
        <a:blip xmlns:r="http://schemas.openxmlformats.org/officeDocument/2006/relationships" r:embed="rId1"/>
        <a:stretch>
          <a:fillRect/>
        </a:stretch>
      </xdr:blipFill>
      <xdr:spPr bwMode="auto">
        <a:xfrm>
          <a:off x="1400175" y="18869025"/>
          <a:ext cx="9525" cy="9525"/>
        </a:xfrm>
        <a:prstGeom prst="rect">
          <a:avLst/>
        </a:prstGeom>
        <a:noFill/>
        <a:ln w="9525">
          <a:noFill/>
        </a:ln>
      </xdr:spPr>
    </xdr:pic>
    <xdr:clientData/>
  </xdr:twoCellAnchor>
  <xdr:twoCellAnchor>
    <xdr:from>
      <xdr:col>8</xdr:col>
      <xdr:colOff>0</xdr:colOff>
      <xdr:row>72</xdr:row>
      <xdr:rowOff>0</xdr:rowOff>
    </xdr:from>
    <xdr:to>
      <xdr:col>8</xdr:col>
      <xdr:colOff>9525</xdr:colOff>
      <xdr:row>72</xdr:row>
      <xdr:rowOff>9525</xdr:rowOff>
    </xdr:to>
    <xdr:pic>
      <xdr:nvPicPr>
        <xdr:cNvPr id="152" name="Picture 363" descr="https://apps.fldfs.com/SURVEY/Images/spacer.gif">
          <a:extLst>
            <a:ext uri="{FF2B5EF4-FFF2-40B4-BE49-F238E27FC236}">
              <a16:creationId xmlns:a16="http://schemas.microsoft.com/office/drawing/2014/main" id="{00000000-0008-0000-0A00-000098000000}"/>
            </a:ext>
          </a:extLst>
        </xdr:cNvPr>
        <xdr:cNvPicPr>
          <a:picLocks noChangeAspect="1"/>
        </xdr:cNvPicPr>
      </xdr:nvPicPr>
      <xdr:blipFill>
        <a:blip xmlns:r="http://schemas.openxmlformats.org/officeDocument/2006/relationships" r:embed="rId1"/>
        <a:stretch>
          <a:fillRect/>
        </a:stretch>
      </xdr:blipFill>
      <xdr:spPr bwMode="auto">
        <a:xfrm>
          <a:off x="1400175" y="14668500"/>
          <a:ext cx="9525" cy="9525"/>
        </a:xfrm>
        <a:prstGeom prst="rect">
          <a:avLst/>
        </a:prstGeom>
        <a:noFill/>
        <a:ln w="9525">
          <a:noFill/>
        </a:ln>
      </xdr:spPr>
    </xdr:pic>
    <xdr:clientData/>
  </xdr:twoCellAnchor>
  <xdr:twoCellAnchor>
    <xdr:from>
      <xdr:col>8</xdr:col>
      <xdr:colOff>0</xdr:colOff>
      <xdr:row>72</xdr:row>
      <xdr:rowOff>0</xdr:rowOff>
    </xdr:from>
    <xdr:to>
      <xdr:col>8</xdr:col>
      <xdr:colOff>9525</xdr:colOff>
      <xdr:row>72</xdr:row>
      <xdr:rowOff>9525</xdr:rowOff>
    </xdr:to>
    <xdr:pic>
      <xdr:nvPicPr>
        <xdr:cNvPr id="153" name="Picture 363" descr="https://apps.fldfs.com/SURVEY/Images/spacer.gif">
          <a:extLst>
            <a:ext uri="{FF2B5EF4-FFF2-40B4-BE49-F238E27FC236}">
              <a16:creationId xmlns:a16="http://schemas.microsoft.com/office/drawing/2014/main" id="{00000000-0008-0000-0A00-000099000000}"/>
            </a:ext>
          </a:extLst>
        </xdr:cNvPr>
        <xdr:cNvPicPr>
          <a:picLocks noChangeAspect="1"/>
        </xdr:cNvPicPr>
      </xdr:nvPicPr>
      <xdr:blipFill>
        <a:blip xmlns:r="http://schemas.openxmlformats.org/officeDocument/2006/relationships" r:embed="rId1"/>
        <a:stretch>
          <a:fillRect/>
        </a:stretch>
      </xdr:blipFill>
      <xdr:spPr bwMode="auto">
        <a:xfrm>
          <a:off x="1400175" y="14668500"/>
          <a:ext cx="9525" cy="9525"/>
        </a:xfrm>
        <a:prstGeom prst="rect">
          <a:avLst/>
        </a:prstGeom>
        <a:noFill/>
        <a:ln w="9525">
          <a:noFill/>
        </a:ln>
      </xdr:spPr>
    </xdr:pic>
    <xdr:clientData/>
  </xdr:twoCellAnchor>
  <xdr:twoCellAnchor>
    <xdr:from>
      <xdr:col>8</xdr:col>
      <xdr:colOff>0</xdr:colOff>
      <xdr:row>72</xdr:row>
      <xdr:rowOff>0</xdr:rowOff>
    </xdr:from>
    <xdr:to>
      <xdr:col>8</xdr:col>
      <xdr:colOff>9525</xdr:colOff>
      <xdr:row>72</xdr:row>
      <xdr:rowOff>9525</xdr:rowOff>
    </xdr:to>
    <xdr:pic>
      <xdr:nvPicPr>
        <xdr:cNvPr id="154" name="Picture 363" descr="https://apps.fldfs.com/SURVEY/Images/spacer.gif">
          <a:extLst>
            <a:ext uri="{FF2B5EF4-FFF2-40B4-BE49-F238E27FC236}">
              <a16:creationId xmlns:a16="http://schemas.microsoft.com/office/drawing/2014/main" id="{00000000-0008-0000-0A00-00009A000000}"/>
            </a:ext>
          </a:extLst>
        </xdr:cNvPr>
        <xdr:cNvPicPr>
          <a:picLocks noChangeAspect="1"/>
        </xdr:cNvPicPr>
      </xdr:nvPicPr>
      <xdr:blipFill>
        <a:blip xmlns:r="http://schemas.openxmlformats.org/officeDocument/2006/relationships" r:embed="rId1"/>
        <a:stretch>
          <a:fillRect/>
        </a:stretch>
      </xdr:blipFill>
      <xdr:spPr bwMode="auto">
        <a:xfrm>
          <a:off x="1400175" y="14668500"/>
          <a:ext cx="9525" cy="9525"/>
        </a:xfrm>
        <a:prstGeom prst="rect">
          <a:avLst/>
        </a:prstGeom>
        <a:noFill/>
        <a:ln w="9525">
          <a:noFill/>
        </a:ln>
      </xdr:spPr>
    </xdr:pic>
    <xdr:clientData/>
  </xdr:twoCellAnchor>
  <xdr:twoCellAnchor>
    <xdr:from>
      <xdr:col>8</xdr:col>
      <xdr:colOff>0</xdr:colOff>
      <xdr:row>72</xdr:row>
      <xdr:rowOff>0</xdr:rowOff>
    </xdr:from>
    <xdr:to>
      <xdr:col>8</xdr:col>
      <xdr:colOff>9525</xdr:colOff>
      <xdr:row>72</xdr:row>
      <xdr:rowOff>9525</xdr:rowOff>
    </xdr:to>
    <xdr:pic>
      <xdr:nvPicPr>
        <xdr:cNvPr id="155" name="Picture 363" descr="https://apps.fldfs.com/SURVEY/Images/spacer.gif">
          <a:extLst>
            <a:ext uri="{FF2B5EF4-FFF2-40B4-BE49-F238E27FC236}">
              <a16:creationId xmlns:a16="http://schemas.microsoft.com/office/drawing/2014/main" id="{00000000-0008-0000-0A00-00009B000000}"/>
            </a:ext>
          </a:extLst>
        </xdr:cNvPr>
        <xdr:cNvPicPr>
          <a:picLocks noChangeAspect="1"/>
        </xdr:cNvPicPr>
      </xdr:nvPicPr>
      <xdr:blipFill>
        <a:blip xmlns:r="http://schemas.openxmlformats.org/officeDocument/2006/relationships" r:embed="rId1"/>
        <a:stretch>
          <a:fillRect/>
        </a:stretch>
      </xdr:blipFill>
      <xdr:spPr bwMode="auto">
        <a:xfrm>
          <a:off x="1400175" y="1466850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56" name="Picture 363" descr="https://apps.fldfs.com/SURVEY/Images/spacer.gif">
          <a:extLst>
            <a:ext uri="{FF2B5EF4-FFF2-40B4-BE49-F238E27FC236}">
              <a16:creationId xmlns:a16="http://schemas.microsoft.com/office/drawing/2014/main" id="{00000000-0008-0000-0A00-00009C000000}"/>
            </a:ext>
          </a:extLst>
        </xdr:cNvPr>
        <xdr:cNvPicPr>
          <a:picLocks noChangeAspect="1"/>
        </xdr:cNvPicPr>
      </xdr:nvPicPr>
      <xdr:blipFill>
        <a:blip xmlns:r="http://schemas.openxmlformats.org/officeDocument/2006/relationships" r:embed="rId1"/>
        <a:stretch>
          <a:fillRect/>
        </a:stretch>
      </xdr:blipFill>
      <xdr:spPr bwMode="auto">
        <a:xfrm>
          <a:off x="1400175" y="2306955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57" name="Picture 363" descr="https://apps.fldfs.com/SURVEY/Images/spacer.gif">
          <a:extLst>
            <a:ext uri="{FF2B5EF4-FFF2-40B4-BE49-F238E27FC236}">
              <a16:creationId xmlns:a16="http://schemas.microsoft.com/office/drawing/2014/main" id="{00000000-0008-0000-0A00-00009D000000}"/>
            </a:ext>
          </a:extLst>
        </xdr:cNvPr>
        <xdr:cNvPicPr>
          <a:picLocks noChangeAspect="1"/>
        </xdr:cNvPicPr>
      </xdr:nvPicPr>
      <xdr:blipFill>
        <a:blip xmlns:r="http://schemas.openxmlformats.org/officeDocument/2006/relationships" r:embed="rId1"/>
        <a:stretch>
          <a:fillRect/>
        </a:stretch>
      </xdr:blipFill>
      <xdr:spPr bwMode="auto">
        <a:xfrm>
          <a:off x="1400175" y="2306955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58" name="Picture 363" descr="https://apps.fldfs.com/SURVEY/Images/spacer.gif">
          <a:extLst>
            <a:ext uri="{FF2B5EF4-FFF2-40B4-BE49-F238E27FC236}">
              <a16:creationId xmlns:a16="http://schemas.microsoft.com/office/drawing/2014/main" id="{00000000-0008-0000-0A00-00009E000000}"/>
            </a:ext>
          </a:extLst>
        </xdr:cNvPr>
        <xdr:cNvPicPr>
          <a:picLocks noChangeAspect="1"/>
        </xdr:cNvPicPr>
      </xdr:nvPicPr>
      <xdr:blipFill>
        <a:blip xmlns:r="http://schemas.openxmlformats.org/officeDocument/2006/relationships" r:embed="rId1"/>
        <a:stretch>
          <a:fillRect/>
        </a:stretch>
      </xdr:blipFill>
      <xdr:spPr bwMode="auto">
        <a:xfrm>
          <a:off x="1400175" y="2306955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59" name="Picture 363" descr="https://apps.fldfs.com/SURVEY/Images/spacer.gif">
          <a:extLst>
            <a:ext uri="{FF2B5EF4-FFF2-40B4-BE49-F238E27FC236}">
              <a16:creationId xmlns:a16="http://schemas.microsoft.com/office/drawing/2014/main" id="{00000000-0008-0000-0A00-00009F000000}"/>
            </a:ext>
          </a:extLst>
        </xdr:cNvPr>
        <xdr:cNvPicPr>
          <a:picLocks noChangeAspect="1"/>
        </xdr:cNvPicPr>
      </xdr:nvPicPr>
      <xdr:blipFill>
        <a:blip xmlns:r="http://schemas.openxmlformats.org/officeDocument/2006/relationships" r:embed="rId1"/>
        <a:stretch>
          <a:fillRect/>
        </a:stretch>
      </xdr:blipFill>
      <xdr:spPr bwMode="auto">
        <a:xfrm>
          <a:off x="1400175" y="23069550"/>
          <a:ext cx="9525" cy="9525"/>
        </a:xfrm>
        <a:prstGeom prst="rect">
          <a:avLst/>
        </a:prstGeom>
        <a:noFill/>
        <a:ln w="9525">
          <a:noFill/>
        </a:ln>
      </xdr:spPr>
    </xdr:pic>
    <xdr:clientData/>
  </xdr:twoCellAnchor>
  <xdr:twoCellAnchor>
    <xdr:from>
      <xdr:col>8</xdr:col>
      <xdr:colOff>0</xdr:colOff>
      <xdr:row>114</xdr:row>
      <xdr:rowOff>0</xdr:rowOff>
    </xdr:from>
    <xdr:to>
      <xdr:col>8</xdr:col>
      <xdr:colOff>9525</xdr:colOff>
      <xdr:row>114</xdr:row>
      <xdr:rowOff>9525</xdr:rowOff>
    </xdr:to>
    <xdr:pic>
      <xdr:nvPicPr>
        <xdr:cNvPr id="160" name="Picture 363" descr="https://apps.fldfs.com/SURVEY/Images/spacer.gif">
          <a:extLst>
            <a:ext uri="{FF2B5EF4-FFF2-40B4-BE49-F238E27FC236}">
              <a16:creationId xmlns:a16="http://schemas.microsoft.com/office/drawing/2014/main" id="{00000000-0008-0000-0A00-0000A0000000}"/>
            </a:ext>
          </a:extLst>
        </xdr:cNvPr>
        <xdr:cNvPicPr>
          <a:picLocks noChangeAspect="1"/>
        </xdr:cNvPicPr>
      </xdr:nvPicPr>
      <xdr:blipFill>
        <a:blip xmlns:r="http://schemas.openxmlformats.org/officeDocument/2006/relationships" r:embed="rId1"/>
        <a:stretch>
          <a:fillRect/>
        </a:stretch>
      </xdr:blipFill>
      <xdr:spPr bwMode="auto">
        <a:xfrm>
          <a:off x="1400175" y="23069550"/>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161" name="Picture 363" descr="https://apps.fldfs.com/SURVEY/Images/spacer.gif">
          <a:extLst>
            <a:ext uri="{FF2B5EF4-FFF2-40B4-BE49-F238E27FC236}">
              <a16:creationId xmlns:a16="http://schemas.microsoft.com/office/drawing/2014/main" id="{00000000-0008-0000-0A00-0000A1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162" name="Picture 363" descr="https://apps.fldfs.com/SURVEY/Images/spacer.gif">
          <a:extLst>
            <a:ext uri="{FF2B5EF4-FFF2-40B4-BE49-F238E27FC236}">
              <a16:creationId xmlns:a16="http://schemas.microsoft.com/office/drawing/2014/main" id="{00000000-0008-0000-0A00-0000A2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163" name="Picture 363" descr="https://apps.fldfs.com/SURVEY/Images/spacer.gif">
          <a:extLst>
            <a:ext uri="{FF2B5EF4-FFF2-40B4-BE49-F238E27FC236}">
              <a16:creationId xmlns:a16="http://schemas.microsoft.com/office/drawing/2014/main" id="{00000000-0008-0000-0A00-0000A3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164" name="Picture 363" descr="https://apps.fldfs.com/SURVEY/Images/spacer.gif">
          <a:extLst>
            <a:ext uri="{FF2B5EF4-FFF2-40B4-BE49-F238E27FC236}">
              <a16:creationId xmlns:a16="http://schemas.microsoft.com/office/drawing/2014/main" id="{00000000-0008-0000-0A00-0000A4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165" name="Picture 363" descr="https://apps.fldfs.com/SURVEY/Images/spacer.gif">
          <a:extLst>
            <a:ext uri="{FF2B5EF4-FFF2-40B4-BE49-F238E27FC236}">
              <a16:creationId xmlns:a16="http://schemas.microsoft.com/office/drawing/2014/main" id="{00000000-0008-0000-0A00-0000A5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115</xdr:row>
      <xdr:rowOff>0</xdr:rowOff>
    </xdr:from>
    <xdr:to>
      <xdr:col>8</xdr:col>
      <xdr:colOff>9525</xdr:colOff>
      <xdr:row>115</xdr:row>
      <xdr:rowOff>9525</xdr:rowOff>
    </xdr:to>
    <xdr:pic>
      <xdr:nvPicPr>
        <xdr:cNvPr id="166" name="Picture 363" descr="https://apps.fldfs.com/SURVEY/Images/spacer.gif">
          <a:extLst>
            <a:ext uri="{FF2B5EF4-FFF2-40B4-BE49-F238E27FC236}">
              <a16:creationId xmlns:a16="http://schemas.microsoft.com/office/drawing/2014/main" id="{00000000-0008-0000-0A00-0000A6000000}"/>
            </a:ext>
          </a:extLst>
        </xdr:cNvPr>
        <xdr:cNvPicPr>
          <a:picLocks noChangeAspect="1"/>
        </xdr:cNvPicPr>
      </xdr:nvPicPr>
      <xdr:blipFill>
        <a:blip xmlns:r="http://schemas.openxmlformats.org/officeDocument/2006/relationships" r:embed="rId1"/>
        <a:stretch>
          <a:fillRect/>
        </a:stretch>
      </xdr:blipFill>
      <xdr:spPr bwMode="auto">
        <a:xfrm>
          <a:off x="1400175" y="23269575"/>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67" name="Picture 363" descr="https://apps.fldfs.com/SURVEY/Images/spacer.gif">
          <a:extLst>
            <a:ext uri="{FF2B5EF4-FFF2-40B4-BE49-F238E27FC236}">
              <a16:creationId xmlns:a16="http://schemas.microsoft.com/office/drawing/2014/main" id="{00000000-0008-0000-0A00-0000A7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68" name="Picture 363" descr="https://apps.fldfs.com/SURVEY/Images/spacer.gif">
          <a:extLst>
            <a:ext uri="{FF2B5EF4-FFF2-40B4-BE49-F238E27FC236}">
              <a16:creationId xmlns:a16="http://schemas.microsoft.com/office/drawing/2014/main" id="{00000000-0008-0000-0A00-0000A8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69" name="Picture 363" descr="https://apps.fldfs.com/SURVEY/Images/spacer.gif">
          <a:extLst>
            <a:ext uri="{FF2B5EF4-FFF2-40B4-BE49-F238E27FC236}">
              <a16:creationId xmlns:a16="http://schemas.microsoft.com/office/drawing/2014/main" id="{00000000-0008-0000-0A00-0000A9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70" name="Picture 363" descr="https://apps.fldfs.com/SURVEY/Images/spacer.gif">
          <a:extLst>
            <a:ext uri="{FF2B5EF4-FFF2-40B4-BE49-F238E27FC236}">
              <a16:creationId xmlns:a16="http://schemas.microsoft.com/office/drawing/2014/main" id="{00000000-0008-0000-0A00-0000AA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71" name="Picture 363" descr="https://apps.fldfs.com/SURVEY/Images/spacer.gif">
          <a:extLst>
            <a:ext uri="{FF2B5EF4-FFF2-40B4-BE49-F238E27FC236}">
              <a16:creationId xmlns:a16="http://schemas.microsoft.com/office/drawing/2014/main" id="{00000000-0008-0000-0A00-0000AB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72" name="Picture 363" descr="https://apps.fldfs.com/SURVEY/Images/spacer.gif">
          <a:extLst>
            <a:ext uri="{FF2B5EF4-FFF2-40B4-BE49-F238E27FC236}">
              <a16:creationId xmlns:a16="http://schemas.microsoft.com/office/drawing/2014/main" id="{00000000-0008-0000-0A00-0000AC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116</xdr:row>
      <xdr:rowOff>0</xdr:rowOff>
    </xdr:from>
    <xdr:to>
      <xdr:col>8</xdr:col>
      <xdr:colOff>9525</xdr:colOff>
      <xdr:row>116</xdr:row>
      <xdr:rowOff>9525</xdr:rowOff>
    </xdr:to>
    <xdr:pic>
      <xdr:nvPicPr>
        <xdr:cNvPr id="173" name="Picture 363" descr="https://apps.fldfs.com/SURVEY/Images/spacer.gif">
          <a:extLst>
            <a:ext uri="{FF2B5EF4-FFF2-40B4-BE49-F238E27FC236}">
              <a16:creationId xmlns:a16="http://schemas.microsoft.com/office/drawing/2014/main" id="{00000000-0008-0000-0A00-0000AD000000}"/>
            </a:ext>
          </a:extLst>
        </xdr:cNvPr>
        <xdr:cNvPicPr>
          <a:picLocks noChangeAspect="1"/>
        </xdr:cNvPicPr>
      </xdr:nvPicPr>
      <xdr:blipFill>
        <a:blip xmlns:r="http://schemas.openxmlformats.org/officeDocument/2006/relationships" r:embed="rId1"/>
        <a:stretch>
          <a:fillRect/>
        </a:stretch>
      </xdr:blipFill>
      <xdr:spPr bwMode="auto">
        <a:xfrm>
          <a:off x="1400175" y="23469600"/>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2" name="Picture 363" descr="https://apps.fldfs.com/SURVEY/Images/spacer.gif">
          <a:extLst>
            <a:ext uri="{FF2B5EF4-FFF2-40B4-BE49-F238E27FC236}">
              <a16:creationId xmlns:a16="http://schemas.microsoft.com/office/drawing/2014/main" id="{00000000-0008-0000-0A00-0000B6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3" name="Picture 363" descr="https://apps.fldfs.com/SURVEY/Images/spacer.gif">
          <a:extLst>
            <a:ext uri="{FF2B5EF4-FFF2-40B4-BE49-F238E27FC236}">
              <a16:creationId xmlns:a16="http://schemas.microsoft.com/office/drawing/2014/main" id="{00000000-0008-0000-0A00-0000B7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4" name="Picture 363" descr="https://apps.fldfs.com/SURVEY/Images/spacer.gif">
          <a:extLst>
            <a:ext uri="{FF2B5EF4-FFF2-40B4-BE49-F238E27FC236}">
              <a16:creationId xmlns:a16="http://schemas.microsoft.com/office/drawing/2014/main" id="{00000000-0008-0000-0A00-0000B8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5" name="Picture 363" descr="https://apps.fldfs.com/SURVEY/Images/spacer.gif">
          <a:extLst>
            <a:ext uri="{FF2B5EF4-FFF2-40B4-BE49-F238E27FC236}">
              <a16:creationId xmlns:a16="http://schemas.microsoft.com/office/drawing/2014/main" id="{00000000-0008-0000-0A00-0000B9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6" name="Picture 363" descr="https://apps.fldfs.com/SURVEY/Images/spacer.gif">
          <a:extLst>
            <a:ext uri="{FF2B5EF4-FFF2-40B4-BE49-F238E27FC236}">
              <a16:creationId xmlns:a16="http://schemas.microsoft.com/office/drawing/2014/main" id="{00000000-0008-0000-0A00-0000BA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7" name="Picture 363" descr="https://apps.fldfs.com/SURVEY/Images/spacer.gif">
          <a:extLst>
            <a:ext uri="{FF2B5EF4-FFF2-40B4-BE49-F238E27FC236}">
              <a16:creationId xmlns:a16="http://schemas.microsoft.com/office/drawing/2014/main" id="{00000000-0008-0000-0A00-0000BB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8" name="Picture 363" descr="https://apps.fldfs.com/SURVEY/Images/spacer.gif">
          <a:extLst>
            <a:ext uri="{FF2B5EF4-FFF2-40B4-BE49-F238E27FC236}">
              <a16:creationId xmlns:a16="http://schemas.microsoft.com/office/drawing/2014/main" id="{00000000-0008-0000-0A00-0000BC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89" name="Picture 363" descr="https://apps.fldfs.com/SURVEY/Images/spacer.gif">
          <a:extLst>
            <a:ext uri="{FF2B5EF4-FFF2-40B4-BE49-F238E27FC236}">
              <a16:creationId xmlns:a16="http://schemas.microsoft.com/office/drawing/2014/main" id="{00000000-0008-0000-0A00-0000BD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90" name="Picture 363" descr="https://apps.fldfs.com/SURVEY/Images/spacer.gif">
          <a:extLst>
            <a:ext uri="{FF2B5EF4-FFF2-40B4-BE49-F238E27FC236}">
              <a16:creationId xmlns:a16="http://schemas.microsoft.com/office/drawing/2014/main" id="{00000000-0008-0000-0A00-0000BE00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199" name="Picture 363" descr="https://apps.fldfs.com/SURVEY/Images/spacer.gif">
          <a:extLst>
            <a:ext uri="{FF2B5EF4-FFF2-40B4-BE49-F238E27FC236}">
              <a16:creationId xmlns:a16="http://schemas.microsoft.com/office/drawing/2014/main" id="{00000000-0008-0000-0A00-0000C7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0" name="Picture 363" descr="https://apps.fldfs.com/SURVEY/Images/spacer.gif">
          <a:extLst>
            <a:ext uri="{FF2B5EF4-FFF2-40B4-BE49-F238E27FC236}">
              <a16:creationId xmlns:a16="http://schemas.microsoft.com/office/drawing/2014/main" id="{00000000-0008-0000-0A00-0000C8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1" name="Picture 363" descr="https://apps.fldfs.com/SURVEY/Images/spacer.gif">
          <a:extLst>
            <a:ext uri="{FF2B5EF4-FFF2-40B4-BE49-F238E27FC236}">
              <a16:creationId xmlns:a16="http://schemas.microsoft.com/office/drawing/2014/main" id="{00000000-0008-0000-0A00-0000C9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2" name="Picture 363" descr="https://apps.fldfs.com/SURVEY/Images/spacer.gif">
          <a:extLst>
            <a:ext uri="{FF2B5EF4-FFF2-40B4-BE49-F238E27FC236}">
              <a16:creationId xmlns:a16="http://schemas.microsoft.com/office/drawing/2014/main" id="{00000000-0008-0000-0A00-0000CA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3" name="Picture 363" descr="https://apps.fldfs.com/SURVEY/Images/spacer.gif">
          <a:extLst>
            <a:ext uri="{FF2B5EF4-FFF2-40B4-BE49-F238E27FC236}">
              <a16:creationId xmlns:a16="http://schemas.microsoft.com/office/drawing/2014/main" id="{00000000-0008-0000-0A00-0000CB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4" name="Picture 363" descr="https://apps.fldfs.com/SURVEY/Images/spacer.gif">
          <a:extLst>
            <a:ext uri="{FF2B5EF4-FFF2-40B4-BE49-F238E27FC236}">
              <a16:creationId xmlns:a16="http://schemas.microsoft.com/office/drawing/2014/main" id="{00000000-0008-0000-0A00-0000CC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5" name="Picture 363" descr="https://apps.fldfs.com/SURVEY/Images/spacer.gif">
          <a:extLst>
            <a:ext uri="{FF2B5EF4-FFF2-40B4-BE49-F238E27FC236}">
              <a16:creationId xmlns:a16="http://schemas.microsoft.com/office/drawing/2014/main" id="{00000000-0008-0000-0A00-0000CD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6" name="Picture 363" descr="https://apps.fldfs.com/SURVEY/Images/spacer.gif">
          <a:extLst>
            <a:ext uri="{FF2B5EF4-FFF2-40B4-BE49-F238E27FC236}">
              <a16:creationId xmlns:a16="http://schemas.microsoft.com/office/drawing/2014/main" id="{00000000-0008-0000-0A00-0000CE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158</xdr:row>
      <xdr:rowOff>0</xdr:rowOff>
    </xdr:from>
    <xdr:to>
      <xdr:col>8</xdr:col>
      <xdr:colOff>9525</xdr:colOff>
      <xdr:row>158</xdr:row>
      <xdr:rowOff>9525</xdr:rowOff>
    </xdr:to>
    <xdr:pic>
      <xdr:nvPicPr>
        <xdr:cNvPr id="207" name="Picture 363" descr="https://apps.fldfs.com/SURVEY/Images/spacer.gif">
          <a:extLst>
            <a:ext uri="{FF2B5EF4-FFF2-40B4-BE49-F238E27FC236}">
              <a16:creationId xmlns:a16="http://schemas.microsoft.com/office/drawing/2014/main" id="{00000000-0008-0000-0A00-0000CF000000}"/>
            </a:ext>
          </a:extLst>
        </xdr:cNvPr>
        <xdr:cNvPicPr>
          <a:picLocks noChangeAspect="1"/>
        </xdr:cNvPicPr>
      </xdr:nvPicPr>
      <xdr:blipFill>
        <a:blip xmlns:r="http://schemas.openxmlformats.org/officeDocument/2006/relationships" r:embed="rId1"/>
        <a:stretch>
          <a:fillRect/>
        </a:stretch>
      </xdr:blipFill>
      <xdr:spPr bwMode="auto">
        <a:xfrm>
          <a:off x="1400175" y="316706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17" name="Picture 363" descr="https://apps.fldfs.com/SURVEY/Images/spacer.gif">
          <a:extLst>
            <a:ext uri="{FF2B5EF4-FFF2-40B4-BE49-F238E27FC236}">
              <a16:creationId xmlns:a16="http://schemas.microsoft.com/office/drawing/2014/main" id="{00000000-0008-0000-0A00-0000D9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18" name="Picture 363" descr="https://apps.fldfs.com/SURVEY/Images/spacer.gif">
          <a:extLst>
            <a:ext uri="{FF2B5EF4-FFF2-40B4-BE49-F238E27FC236}">
              <a16:creationId xmlns:a16="http://schemas.microsoft.com/office/drawing/2014/main" id="{00000000-0008-0000-0A00-0000DA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19" name="Picture 363" descr="https://apps.fldfs.com/SURVEY/Images/spacer.gif">
          <a:extLst>
            <a:ext uri="{FF2B5EF4-FFF2-40B4-BE49-F238E27FC236}">
              <a16:creationId xmlns:a16="http://schemas.microsoft.com/office/drawing/2014/main" id="{00000000-0008-0000-0A00-0000DB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20" name="Picture 363" descr="https://apps.fldfs.com/SURVEY/Images/spacer.gif">
          <a:extLst>
            <a:ext uri="{FF2B5EF4-FFF2-40B4-BE49-F238E27FC236}">
              <a16:creationId xmlns:a16="http://schemas.microsoft.com/office/drawing/2014/main" id="{00000000-0008-0000-0A00-0000DC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21" name="Picture 363" descr="https://apps.fldfs.com/SURVEY/Images/spacer.gif">
          <a:extLst>
            <a:ext uri="{FF2B5EF4-FFF2-40B4-BE49-F238E27FC236}">
              <a16:creationId xmlns:a16="http://schemas.microsoft.com/office/drawing/2014/main" id="{00000000-0008-0000-0A00-0000DD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22" name="Picture 363" descr="https://apps.fldfs.com/SURVEY/Images/spacer.gif">
          <a:extLst>
            <a:ext uri="{FF2B5EF4-FFF2-40B4-BE49-F238E27FC236}">
              <a16:creationId xmlns:a16="http://schemas.microsoft.com/office/drawing/2014/main" id="{00000000-0008-0000-0A00-0000DE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23" name="Picture 363" descr="https://apps.fldfs.com/SURVEY/Images/spacer.gif">
          <a:extLst>
            <a:ext uri="{FF2B5EF4-FFF2-40B4-BE49-F238E27FC236}">
              <a16:creationId xmlns:a16="http://schemas.microsoft.com/office/drawing/2014/main" id="{00000000-0008-0000-0A00-0000DF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24" name="Picture 363" descr="https://apps.fldfs.com/SURVEY/Images/spacer.gif">
          <a:extLst>
            <a:ext uri="{FF2B5EF4-FFF2-40B4-BE49-F238E27FC236}">
              <a16:creationId xmlns:a16="http://schemas.microsoft.com/office/drawing/2014/main" id="{00000000-0008-0000-0A00-0000E0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179</xdr:row>
      <xdr:rowOff>0</xdr:rowOff>
    </xdr:from>
    <xdr:to>
      <xdr:col>8</xdr:col>
      <xdr:colOff>9525</xdr:colOff>
      <xdr:row>179</xdr:row>
      <xdr:rowOff>9525</xdr:rowOff>
    </xdr:to>
    <xdr:pic>
      <xdr:nvPicPr>
        <xdr:cNvPr id="225" name="Picture 363" descr="https://apps.fldfs.com/SURVEY/Images/spacer.gif">
          <a:extLst>
            <a:ext uri="{FF2B5EF4-FFF2-40B4-BE49-F238E27FC236}">
              <a16:creationId xmlns:a16="http://schemas.microsoft.com/office/drawing/2014/main" id="{00000000-0008-0000-0A00-0000E1000000}"/>
            </a:ext>
          </a:extLst>
        </xdr:cNvPr>
        <xdr:cNvPicPr>
          <a:picLocks noChangeAspect="1"/>
        </xdr:cNvPicPr>
      </xdr:nvPicPr>
      <xdr:blipFill>
        <a:blip xmlns:r="http://schemas.openxmlformats.org/officeDocument/2006/relationships" r:embed="rId1"/>
        <a:stretch>
          <a:fillRect/>
        </a:stretch>
      </xdr:blipFill>
      <xdr:spPr bwMode="auto">
        <a:xfrm>
          <a:off x="1400175" y="356711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35" name="Picture 363" descr="https://apps.fldfs.com/SURVEY/Images/spacer.gif">
          <a:extLst>
            <a:ext uri="{FF2B5EF4-FFF2-40B4-BE49-F238E27FC236}">
              <a16:creationId xmlns:a16="http://schemas.microsoft.com/office/drawing/2014/main" id="{00000000-0008-0000-0A00-0000EB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36" name="Picture 363" descr="https://apps.fldfs.com/SURVEY/Images/spacer.gif">
          <a:extLst>
            <a:ext uri="{FF2B5EF4-FFF2-40B4-BE49-F238E27FC236}">
              <a16:creationId xmlns:a16="http://schemas.microsoft.com/office/drawing/2014/main" id="{00000000-0008-0000-0A00-0000EC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37" name="Picture 363" descr="https://apps.fldfs.com/SURVEY/Images/spacer.gif">
          <a:extLst>
            <a:ext uri="{FF2B5EF4-FFF2-40B4-BE49-F238E27FC236}">
              <a16:creationId xmlns:a16="http://schemas.microsoft.com/office/drawing/2014/main" id="{00000000-0008-0000-0A00-0000ED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38" name="Picture 363" descr="https://apps.fldfs.com/SURVEY/Images/spacer.gif">
          <a:extLst>
            <a:ext uri="{FF2B5EF4-FFF2-40B4-BE49-F238E27FC236}">
              <a16:creationId xmlns:a16="http://schemas.microsoft.com/office/drawing/2014/main" id="{00000000-0008-0000-0A00-0000EE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39" name="Picture 363" descr="https://apps.fldfs.com/SURVEY/Images/spacer.gif">
          <a:extLst>
            <a:ext uri="{FF2B5EF4-FFF2-40B4-BE49-F238E27FC236}">
              <a16:creationId xmlns:a16="http://schemas.microsoft.com/office/drawing/2014/main" id="{00000000-0008-0000-0A00-0000EF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40" name="Picture 363" descr="https://apps.fldfs.com/SURVEY/Images/spacer.gif">
          <a:extLst>
            <a:ext uri="{FF2B5EF4-FFF2-40B4-BE49-F238E27FC236}">
              <a16:creationId xmlns:a16="http://schemas.microsoft.com/office/drawing/2014/main" id="{00000000-0008-0000-0A00-0000F0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41" name="Picture 363" descr="https://apps.fldfs.com/SURVEY/Images/spacer.gif">
          <a:extLst>
            <a:ext uri="{FF2B5EF4-FFF2-40B4-BE49-F238E27FC236}">
              <a16:creationId xmlns:a16="http://schemas.microsoft.com/office/drawing/2014/main" id="{00000000-0008-0000-0A00-0000F1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42" name="Picture 363" descr="https://apps.fldfs.com/SURVEY/Images/spacer.gif">
          <a:extLst>
            <a:ext uri="{FF2B5EF4-FFF2-40B4-BE49-F238E27FC236}">
              <a16:creationId xmlns:a16="http://schemas.microsoft.com/office/drawing/2014/main" id="{00000000-0008-0000-0A00-0000F2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200</xdr:row>
      <xdr:rowOff>0</xdr:rowOff>
    </xdr:from>
    <xdr:to>
      <xdr:col>8</xdr:col>
      <xdr:colOff>9525</xdr:colOff>
      <xdr:row>200</xdr:row>
      <xdr:rowOff>9525</xdr:rowOff>
    </xdr:to>
    <xdr:pic>
      <xdr:nvPicPr>
        <xdr:cNvPr id="243" name="Picture 363" descr="https://apps.fldfs.com/SURVEY/Images/spacer.gif">
          <a:extLst>
            <a:ext uri="{FF2B5EF4-FFF2-40B4-BE49-F238E27FC236}">
              <a16:creationId xmlns:a16="http://schemas.microsoft.com/office/drawing/2014/main" id="{00000000-0008-0000-0A00-0000F3000000}"/>
            </a:ext>
          </a:extLst>
        </xdr:cNvPr>
        <xdr:cNvPicPr>
          <a:picLocks noChangeAspect="1"/>
        </xdr:cNvPicPr>
      </xdr:nvPicPr>
      <xdr:blipFill>
        <a:blip xmlns:r="http://schemas.openxmlformats.org/officeDocument/2006/relationships" r:embed="rId1"/>
        <a:stretch>
          <a:fillRect/>
        </a:stretch>
      </xdr:blipFill>
      <xdr:spPr bwMode="auto">
        <a:xfrm>
          <a:off x="1400175" y="396716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44" name="Picture 363" descr="https://apps.fldfs.com/SURVEY/Images/spacer.gif">
          <a:extLst>
            <a:ext uri="{FF2B5EF4-FFF2-40B4-BE49-F238E27FC236}">
              <a16:creationId xmlns:a16="http://schemas.microsoft.com/office/drawing/2014/main" id="{00000000-0008-0000-0A00-0000F4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45" name="Picture 363" descr="https://apps.fldfs.com/SURVEY/Images/spacer.gif">
          <a:extLst>
            <a:ext uri="{FF2B5EF4-FFF2-40B4-BE49-F238E27FC236}">
              <a16:creationId xmlns:a16="http://schemas.microsoft.com/office/drawing/2014/main" id="{00000000-0008-0000-0A00-0000F5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46" name="Picture 363" descr="https://apps.fldfs.com/SURVEY/Images/spacer.gif">
          <a:extLst>
            <a:ext uri="{FF2B5EF4-FFF2-40B4-BE49-F238E27FC236}">
              <a16:creationId xmlns:a16="http://schemas.microsoft.com/office/drawing/2014/main" id="{00000000-0008-0000-0A00-0000F6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47" name="Picture 363" descr="https://apps.fldfs.com/SURVEY/Images/spacer.gif">
          <a:extLst>
            <a:ext uri="{FF2B5EF4-FFF2-40B4-BE49-F238E27FC236}">
              <a16:creationId xmlns:a16="http://schemas.microsoft.com/office/drawing/2014/main" id="{00000000-0008-0000-0A00-0000F7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48" name="Picture 363" descr="https://apps.fldfs.com/SURVEY/Images/spacer.gif">
          <a:extLst>
            <a:ext uri="{FF2B5EF4-FFF2-40B4-BE49-F238E27FC236}">
              <a16:creationId xmlns:a16="http://schemas.microsoft.com/office/drawing/2014/main" id="{00000000-0008-0000-0A00-0000F8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49" name="Picture 363" descr="https://apps.fldfs.com/SURVEY/Images/spacer.gif">
          <a:extLst>
            <a:ext uri="{FF2B5EF4-FFF2-40B4-BE49-F238E27FC236}">
              <a16:creationId xmlns:a16="http://schemas.microsoft.com/office/drawing/2014/main" id="{00000000-0008-0000-0A00-0000F9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50" name="Picture 363" descr="https://apps.fldfs.com/SURVEY/Images/spacer.gif">
          <a:extLst>
            <a:ext uri="{FF2B5EF4-FFF2-40B4-BE49-F238E27FC236}">
              <a16:creationId xmlns:a16="http://schemas.microsoft.com/office/drawing/2014/main" id="{00000000-0008-0000-0A00-0000FA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51" name="Picture 363" descr="https://apps.fldfs.com/SURVEY/Images/spacer.gif">
          <a:extLst>
            <a:ext uri="{FF2B5EF4-FFF2-40B4-BE49-F238E27FC236}">
              <a16:creationId xmlns:a16="http://schemas.microsoft.com/office/drawing/2014/main" id="{00000000-0008-0000-0A00-0000FB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201</xdr:row>
      <xdr:rowOff>0</xdr:rowOff>
    </xdr:from>
    <xdr:to>
      <xdr:col>8</xdr:col>
      <xdr:colOff>9525</xdr:colOff>
      <xdr:row>201</xdr:row>
      <xdr:rowOff>9525</xdr:rowOff>
    </xdr:to>
    <xdr:pic>
      <xdr:nvPicPr>
        <xdr:cNvPr id="252" name="Picture 363" descr="https://apps.fldfs.com/SURVEY/Images/spacer.gif">
          <a:extLst>
            <a:ext uri="{FF2B5EF4-FFF2-40B4-BE49-F238E27FC236}">
              <a16:creationId xmlns:a16="http://schemas.microsoft.com/office/drawing/2014/main" id="{00000000-0008-0000-0A00-0000FC000000}"/>
            </a:ext>
          </a:extLst>
        </xdr:cNvPr>
        <xdr:cNvPicPr>
          <a:picLocks noChangeAspect="1"/>
        </xdr:cNvPicPr>
      </xdr:nvPicPr>
      <xdr:blipFill>
        <a:blip xmlns:r="http://schemas.openxmlformats.org/officeDocument/2006/relationships" r:embed="rId1"/>
        <a:stretch>
          <a:fillRect/>
        </a:stretch>
      </xdr:blipFill>
      <xdr:spPr bwMode="auto">
        <a:xfrm>
          <a:off x="1400175" y="398621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253" name="Picture 363" descr="https://apps.fldfs.com/SURVEY/Images/spacer.gif">
          <a:extLst>
            <a:ext uri="{FF2B5EF4-FFF2-40B4-BE49-F238E27FC236}">
              <a16:creationId xmlns:a16="http://schemas.microsoft.com/office/drawing/2014/main" id="{00000000-0008-0000-0A00-0000FD00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254" name="Picture 363" descr="https://apps.fldfs.com/SURVEY/Images/spacer.gif">
          <a:extLst>
            <a:ext uri="{FF2B5EF4-FFF2-40B4-BE49-F238E27FC236}">
              <a16:creationId xmlns:a16="http://schemas.microsoft.com/office/drawing/2014/main" id="{00000000-0008-0000-0A00-0000FE00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255" name="Picture 363" descr="https://apps.fldfs.com/SURVEY/Images/spacer.gif">
          <a:extLst>
            <a:ext uri="{FF2B5EF4-FFF2-40B4-BE49-F238E27FC236}">
              <a16:creationId xmlns:a16="http://schemas.microsoft.com/office/drawing/2014/main" id="{00000000-0008-0000-0A00-0000FF00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222</xdr:row>
      <xdr:rowOff>0</xdr:rowOff>
    </xdr:from>
    <xdr:to>
      <xdr:col>8</xdr:col>
      <xdr:colOff>9525</xdr:colOff>
      <xdr:row>222</xdr:row>
      <xdr:rowOff>9525</xdr:rowOff>
    </xdr:to>
    <xdr:pic>
      <xdr:nvPicPr>
        <xdr:cNvPr id="256" name="Picture 363" descr="https://apps.fldfs.com/SURVEY/Images/spacer.gif">
          <a:extLst>
            <a:ext uri="{FF2B5EF4-FFF2-40B4-BE49-F238E27FC236}">
              <a16:creationId xmlns:a16="http://schemas.microsoft.com/office/drawing/2014/main" id="{00000000-0008-0000-0A00-000000010000}"/>
            </a:ext>
          </a:extLst>
        </xdr:cNvPr>
        <xdr:cNvPicPr>
          <a:picLocks noChangeAspect="1"/>
        </xdr:cNvPicPr>
      </xdr:nvPicPr>
      <xdr:blipFill>
        <a:blip xmlns:r="http://schemas.openxmlformats.org/officeDocument/2006/relationships" r:embed="rId1"/>
        <a:stretch>
          <a:fillRect/>
        </a:stretch>
      </xdr:blipFill>
      <xdr:spPr bwMode="auto">
        <a:xfrm>
          <a:off x="1400175" y="438626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257" name="Picture 363" descr="https://apps.fldfs.com/SURVEY/Images/spacer.gif">
          <a:extLst>
            <a:ext uri="{FF2B5EF4-FFF2-40B4-BE49-F238E27FC236}">
              <a16:creationId xmlns:a16="http://schemas.microsoft.com/office/drawing/2014/main" id="{00000000-0008-0000-0A00-00000101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258" name="Picture 363" descr="https://apps.fldfs.com/SURVEY/Images/spacer.gif">
          <a:extLst>
            <a:ext uri="{FF2B5EF4-FFF2-40B4-BE49-F238E27FC236}">
              <a16:creationId xmlns:a16="http://schemas.microsoft.com/office/drawing/2014/main" id="{00000000-0008-0000-0A00-00000201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59" name="Picture 363" descr="https://apps.fldfs.com/SURVEY/Images/spacer.gif">
          <a:extLst>
            <a:ext uri="{FF2B5EF4-FFF2-40B4-BE49-F238E27FC236}">
              <a16:creationId xmlns:a16="http://schemas.microsoft.com/office/drawing/2014/main" id="{00000000-0008-0000-0A00-00000301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60" name="Picture 363" descr="https://apps.fldfs.com/SURVEY/Images/spacer.gif">
          <a:extLst>
            <a:ext uri="{FF2B5EF4-FFF2-40B4-BE49-F238E27FC236}">
              <a16:creationId xmlns:a16="http://schemas.microsoft.com/office/drawing/2014/main" id="{00000000-0008-0000-0A00-00000401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61" name="Picture 363" descr="https://apps.fldfs.com/SURVEY/Images/spacer.gif">
          <a:extLst>
            <a:ext uri="{FF2B5EF4-FFF2-40B4-BE49-F238E27FC236}">
              <a16:creationId xmlns:a16="http://schemas.microsoft.com/office/drawing/2014/main" id="{00000000-0008-0000-0A00-000005010000}"/>
            </a:ext>
          </a:extLst>
        </xdr:cNvPr>
        <xdr:cNvPicPr>
          <a:picLocks noChangeAspect="1"/>
        </xdr:cNvPicPr>
      </xdr:nvPicPr>
      <xdr:blipFill>
        <a:blip xmlns:r="http://schemas.openxmlformats.org/officeDocument/2006/relationships" r:embed="rId1"/>
        <a:stretch>
          <a:fillRect/>
        </a:stretch>
      </xdr:blipFill>
      <xdr:spPr bwMode="auto">
        <a:xfrm>
          <a:off x="1400175" y="478631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62" name="Picture 363" descr="https://apps.fldfs.com/SURVEY/Images/spacer.gif">
          <a:extLst>
            <a:ext uri="{FF2B5EF4-FFF2-40B4-BE49-F238E27FC236}">
              <a16:creationId xmlns:a16="http://schemas.microsoft.com/office/drawing/2014/main" id="{00000000-0008-0000-0A00-00000601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63" name="Picture 363" descr="https://apps.fldfs.com/SURVEY/Images/spacer.gif">
          <a:extLst>
            <a:ext uri="{FF2B5EF4-FFF2-40B4-BE49-F238E27FC236}">
              <a16:creationId xmlns:a16="http://schemas.microsoft.com/office/drawing/2014/main" id="{00000000-0008-0000-0A00-00000701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64" name="Picture 363" descr="https://apps.fldfs.com/SURVEY/Images/spacer.gif">
          <a:extLst>
            <a:ext uri="{FF2B5EF4-FFF2-40B4-BE49-F238E27FC236}">
              <a16:creationId xmlns:a16="http://schemas.microsoft.com/office/drawing/2014/main" id="{00000000-0008-0000-0A00-00000801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65" name="Picture 363" descr="https://apps.fldfs.com/SURVEY/Images/spacer.gif">
          <a:extLst>
            <a:ext uri="{FF2B5EF4-FFF2-40B4-BE49-F238E27FC236}">
              <a16:creationId xmlns:a16="http://schemas.microsoft.com/office/drawing/2014/main" id="{00000000-0008-0000-0A00-00000901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264</xdr:row>
      <xdr:rowOff>0</xdr:rowOff>
    </xdr:from>
    <xdr:to>
      <xdr:col>8</xdr:col>
      <xdr:colOff>9525</xdr:colOff>
      <xdr:row>264</xdr:row>
      <xdr:rowOff>9525</xdr:rowOff>
    </xdr:to>
    <xdr:pic>
      <xdr:nvPicPr>
        <xdr:cNvPr id="266" name="Picture 363" descr="https://apps.fldfs.com/SURVEY/Images/spacer.gif">
          <a:extLst>
            <a:ext uri="{FF2B5EF4-FFF2-40B4-BE49-F238E27FC236}">
              <a16:creationId xmlns:a16="http://schemas.microsoft.com/office/drawing/2014/main" id="{00000000-0008-0000-0A00-00000A010000}"/>
            </a:ext>
          </a:extLst>
        </xdr:cNvPr>
        <xdr:cNvPicPr>
          <a:picLocks noChangeAspect="1"/>
        </xdr:cNvPicPr>
      </xdr:nvPicPr>
      <xdr:blipFill>
        <a:blip xmlns:r="http://schemas.openxmlformats.org/officeDocument/2006/relationships" r:embed="rId1"/>
        <a:stretch>
          <a:fillRect/>
        </a:stretch>
      </xdr:blipFill>
      <xdr:spPr bwMode="auto">
        <a:xfrm>
          <a:off x="1400175" y="51863625"/>
          <a:ext cx="9525" cy="9525"/>
        </a:xfrm>
        <a:prstGeom prst="rect">
          <a:avLst/>
        </a:prstGeom>
        <a:noFill/>
        <a:ln w="9525">
          <a:noFill/>
        </a:ln>
      </xdr:spPr>
    </xdr:pic>
    <xdr:clientData/>
  </xdr:twoCellAnchor>
  <xdr:twoCellAnchor>
    <xdr:from>
      <xdr:col>8</xdr:col>
      <xdr:colOff>0</xdr:colOff>
      <xdr:row>265</xdr:row>
      <xdr:rowOff>0</xdr:rowOff>
    </xdr:from>
    <xdr:to>
      <xdr:col>8</xdr:col>
      <xdr:colOff>9525</xdr:colOff>
      <xdr:row>265</xdr:row>
      <xdr:rowOff>9525</xdr:rowOff>
    </xdr:to>
    <xdr:pic>
      <xdr:nvPicPr>
        <xdr:cNvPr id="267" name="Picture 363" descr="https://apps.fldfs.com/SURVEY/Images/spacer.gif">
          <a:extLst>
            <a:ext uri="{FF2B5EF4-FFF2-40B4-BE49-F238E27FC236}">
              <a16:creationId xmlns:a16="http://schemas.microsoft.com/office/drawing/2014/main" id="{00000000-0008-0000-0A00-00000B010000}"/>
            </a:ext>
          </a:extLst>
        </xdr:cNvPr>
        <xdr:cNvPicPr>
          <a:picLocks noChangeAspect="1"/>
        </xdr:cNvPicPr>
      </xdr:nvPicPr>
      <xdr:blipFill>
        <a:blip xmlns:r="http://schemas.openxmlformats.org/officeDocument/2006/relationships" r:embed="rId1"/>
        <a:stretch>
          <a:fillRect/>
        </a:stretch>
      </xdr:blipFill>
      <xdr:spPr bwMode="auto">
        <a:xfrm>
          <a:off x="1400175" y="520541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68" name="Picture 363" descr="https://apps.fldfs.com/SURVEY/Images/spacer.gif">
          <a:extLst>
            <a:ext uri="{FF2B5EF4-FFF2-40B4-BE49-F238E27FC236}">
              <a16:creationId xmlns:a16="http://schemas.microsoft.com/office/drawing/2014/main" id="{00000000-0008-0000-0A00-00000C01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69" name="Picture 363" descr="https://apps.fldfs.com/SURVEY/Images/spacer.gif">
          <a:extLst>
            <a:ext uri="{FF2B5EF4-FFF2-40B4-BE49-F238E27FC236}">
              <a16:creationId xmlns:a16="http://schemas.microsoft.com/office/drawing/2014/main" id="{00000000-0008-0000-0A00-00000D01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70" name="Picture 363" descr="https://apps.fldfs.com/SURVEY/Images/spacer.gif">
          <a:extLst>
            <a:ext uri="{FF2B5EF4-FFF2-40B4-BE49-F238E27FC236}">
              <a16:creationId xmlns:a16="http://schemas.microsoft.com/office/drawing/2014/main" id="{00000000-0008-0000-0A00-00000E01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71" name="Picture 363" descr="https://apps.fldfs.com/SURVEY/Images/spacer.gif">
          <a:extLst>
            <a:ext uri="{FF2B5EF4-FFF2-40B4-BE49-F238E27FC236}">
              <a16:creationId xmlns:a16="http://schemas.microsoft.com/office/drawing/2014/main" id="{00000000-0008-0000-0A00-00000F01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286</xdr:row>
      <xdr:rowOff>0</xdr:rowOff>
    </xdr:from>
    <xdr:to>
      <xdr:col>8</xdr:col>
      <xdr:colOff>9525</xdr:colOff>
      <xdr:row>286</xdr:row>
      <xdr:rowOff>9525</xdr:rowOff>
    </xdr:to>
    <xdr:pic>
      <xdr:nvPicPr>
        <xdr:cNvPr id="272" name="Picture 363" descr="https://apps.fldfs.com/SURVEY/Images/spacer.gif">
          <a:extLst>
            <a:ext uri="{FF2B5EF4-FFF2-40B4-BE49-F238E27FC236}">
              <a16:creationId xmlns:a16="http://schemas.microsoft.com/office/drawing/2014/main" id="{00000000-0008-0000-0A00-000010010000}"/>
            </a:ext>
          </a:extLst>
        </xdr:cNvPr>
        <xdr:cNvPicPr>
          <a:picLocks noChangeAspect="1"/>
        </xdr:cNvPicPr>
      </xdr:nvPicPr>
      <xdr:blipFill>
        <a:blip xmlns:r="http://schemas.openxmlformats.org/officeDocument/2006/relationships" r:embed="rId1"/>
        <a:stretch>
          <a:fillRect/>
        </a:stretch>
      </xdr:blipFill>
      <xdr:spPr bwMode="auto">
        <a:xfrm>
          <a:off x="1400175" y="560546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73" name="Picture 363" descr="https://apps.fldfs.com/SURVEY/Images/spacer.gif">
          <a:extLst>
            <a:ext uri="{FF2B5EF4-FFF2-40B4-BE49-F238E27FC236}">
              <a16:creationId xmlns:a16="http://schemas.microsoft.com/office/drawing/2014/main" id="{00000000-0008-0000-0A00-00001101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74" name="Picture 363" descr="https://apps.fldfs.com/SURVEY/Images/spacer.gif">
          <a:extLst>
            <a:ext uri="{FF2B5EF4-FFF2-40B4-BE49-F238E27FC236}">
              <a16:creationId xmlns:a16="http://schemas.microsoft.com/office/drawing/2014/main" id="{00000000-0008-0000-0A00-00001201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75" name="Picture 363" descr="https://apps.fldfs.com/SURVEY/Images/spacer.gif">
          <a:extLst>
            <a:ext uri="{FF2B5EF4-FFF2-40B4-BE49-F238E27FC236}">
              <a16:creationId xmlns:a16="http://schemas.microsoft.com/office/drawing/2014/main" id="{00000000-0008-0000-0A00-00001301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76" name="Picture 363" descr="https://apps.fldfs.com/SURVEY/Images/spacer.gif">
          <a:extLst>
            <a:ext uri="{FF2B5EF4-FFF2-40B4-BE49-F238E27FC236}">
              <a16:creationId xmlns:a16="http://schemas.microsoft.com/office/drawing/2014/main" id="{00000000-0008-0000-0A00-00001401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307</xdr:row>
      <xdr:rowOff>0</xdr:rowOff>
    </xdr:from>
    <xdr:to>
      <xdr:col>8</xdr:col>
      <xdr:colOff>9525</xdr:colOff>
      <xdr:row>307</xdr:row>
      <xdr:rowOff>9525</xdr:rowOff>
    </xdr:to>
    <xdr:pic>
      <xdr:nvPicPr>
        <xdr:cNvPr id="277" name="Picture 363" descr="https://apps.fldfs.com/SURVEY/Images/spacer.gif">
          <a:extLst>
            <a:ext uri="{FF2B5EF4-FFF2-40B4-BE49-F238E27FC236}">
              <a16:creationId xmlns:a16="http://schemas.microsoft.com/office/drawing/2014/main" id="{00000000-0008-0000-0A00-000015010000}"/>
            </a:ext>
          </a:extLst>
        </xdr:cNvPr>
        <xdr:cNvPicPr>
          <a:picLocks noChangeAspect="1"/>
        </xdr:cNvPicPr>
      </xdr:nvPicPr>
      <xdr:blipFill>
        <a:blip xmlns:r="http://schemas.openxmlformats.org/officeDocument/2006/relationships" r:embed="rId1"/>
        <a:stretch>
          <a:fillRect/>
        </a:stretch>
      </xdr:blipFill>
      <xdr:spPr bwMode="auto">
        <a:xfrm>
          <a:off x="1400175" y="600551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278" name="Picture 363" descr="https://apps.fldfs.com/SURVEY/Images/spacer.gif">
          <a:extLst>
            <a:ext uri="{FF2B5EF4-FFF2-40B4-BE49-F238E27FC236}">
              <a16:creationId xmlns:a16="http://schemas.microsoft.com/office/drawing/2014/main" id="{00000000-0008-0000-0A00-000016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279" name="Picture 363" descr="https://apps.fldfs.com/SURVEY/Images/spacer.gif">
          <a:extLst>
            <a:ext uri="{FF2B5EF4-FFF2-40B4-BE49-F238E27FC236}">
              <a16:creationId xmlns:a16="http://schemas.microsoft.com/office/drawing/2014/main" id="{00000000-0008-0000-0A00-000017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80" name="Picture 363" descr="https://apps.fldfs.com/SURVEY/Images/spacer.gif">
          <a:extLst>
            <a:ext uri="{FF2B5EF4-FFF2-40B4-BE49-F238E27FC236}">
              <a16:creationId xmlns:a16="http://schemas.microsoft.com/office/drawing/2014/main" id="{00000000-0008-0000-0A00-00001801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81" name="Picture 363" descr="https://apps.fldfs.com/SURVEY/Images/spacer.gif">
          <a:extLst>
            <a:ext uri="{FF2B5EF4-FFF2-40B4-BE49-F238E27FC236}">
              <a16:creationId xmlns:a16="http://schemas.microsoft.com/office/drawing/2014/main" id="{00000000-0008-0000-0A00-00001901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282" name="Picture 363" descr="https://apps.fldfs.com/SURVEY/Images/spacer.gif">
          <a:extLst>
            <a:ext uri="{FF2B5EF4-FFF2-40B4-BE49-F238E27FC236}">
              <a16:creationId xmlns:a16="http://schemas.microsoft.com/office/drawing/2014/main" id="{00000000-0008-0000-0A00-00001A01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283" name="Picture 363" descr="https://apps.fldfs.com/SURVEY/Images/spacer.gif">
          <a:extLst>
            <a:ext uri="{FF2B5EF4-FFF2-40B4-BE49-F238E27FC236}">
              <a16:creationId xmlns:a16="http://schemas.microsoft.com/office/drawing/2014/main" id="{00000000-0008-0000-0A00-00001B01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284" name="Picture 363" descr="https://apps.fldfs.com/SURVEY/Images/spacer.gif">
          <a:extLst>
            <a:ext uri="{FF2B5EF4-FFF2-40B4-BE49-F238E27FC236}">
              <a16:creationId xmlns:a16="http://schemas.microsoft.com/office/drawing/2014/main" id="{00000000-0008-0000-0A00-00001C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285" name="Picture 363" descr="https://apps.fldfs.com/SURVEY/Images/spacer.gif">
          <a:extLst>
            <a:ext uri="{FF2B5EF4-FFF2-40B4-BE49-F238E27FC236}">
              <a16:creationId xmlns:a16="http://schemas.microsoft.com/office/drawing/2014/main" id="{00000000-0008-0000-0A00-00001D01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286" name="Picture 363" descr="https://apps.fldfs.com/SURVEY/Images/spacer.gif">
          <a:extLst>
            <a:ext uri="{FF2B5EF4-FFF2-40B4-BE49-F238E27FC236}">
              <a16:creationId xmlns:a16="http://schemas.microsoft.com/office/drawing/2014/main" id="{00000000-0008-0000-0A00-00001E01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287" name="Picture 363" descr="https://apps.fldfs.com/SURVEY/Images/spacer.gif">
          <a:extLst>
            <a:ext uri="{FF2B5EF4-FFF2-40B4-BE49-F238E27FC236}">
              <a16:creationId xmlns:a16="http://schemas.microsoft.com/office/drawing/2014/main" id="{00000000-0008-0000-0A00-00001F01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288" name="Picture 363" descr="https://apps.fldfs.com/SURVEY/Images/spacer.gif">
          <a:extLst>
            <a:ext uri="{FF2B5EF4-FFF2-40B4-BE49-F238E27FC236}">
              <a16:creationId xmlns:a16="http://schemas.microsoft.com/office/drawing/2014/main" id="{00000000-0008-0000-0A00-00002001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289" name="Picture 363" descr="https://apps.fldfs.com/SURVEY/Images/spacer.gif">
          <a:extLst>
            <a:ext uri="{FF2B5EF4-FFF2-40B4-BE49-F238E27FC236}">
              <a16:creationId xmlns:a16="http://schemas.microsoft.com/office/drawing/2014/main" id="{00000000-0008-0000-0A00-000021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290" name="Picture 363" descr="https://apps.fldfs.com/SURVEY/Images/spacer.gif">
          <a:extLst>
            <a:ext uri="{FF2B5EF4-FFF2-40B4-BE49-F238E27FC236}">
              <a16:creationId xmlns:a16="http://schemas.microsoft.com/office/drawing/2014/main" id="{00000000-0008-0000-0A00-00002201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291" name="Picture 363" descr="https://apps.fldfs.com/SURVEY/Images/spacer.gif">
          <a:extLst>
            <a:ext uri="{FF2B5EF4-FFF2-40B4-BE49-F238E27FC236}">
              <a16:creationId xmlns:a16="http://schemas.microsoft.com/office/drawing/2014/main" id="{00000000-0008-0000-0A00-00002301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292" name="Picture 363" descr="https://apps.fldfs.com/SURVEY/Images/spacer.gif">
          <a:extLst>
            <a:ext uri="{FF2B5EF4-FFF2-40B4-BE49-F238E27FC236}">
              <a16:creationId xmlns:a16="http://schemas.microsoft.com/office/drawing/2014/main" id="{00000000-0008-0000-0A00-00002401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293" name="Picture 363" descr="https://apps.fldfs.com/SURVEY/Images/spacer.gif">
          <a:extLst>
            <a:ext uri="{FF2B5EF4-FFF2-40B4-BE49-F238E27FC236}">
              <a16:creationId xmlns:a16="http://schemas.microsoft.com/office/drawing/2014/main" id="{00000000-0008-0000-0A00-00002501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222</xdr:row>
      <xdr:rowOff>0</xdr:rowOff>
    </xdr:from>
    <xdr:to>
      <xdr:col>8</xdr:col>
      <xdr:colOff>9525</xdr:colOff>
      <xdr:row>222</xdr:row>
      <xdr:rowOff>9525</xdr:rowOff>
    </xdr:to>
    <xdr:pic>
      <xdr:nvPicPr>
        <xdr:cNvPr id="294" name="Picture 363" descr="https://apps.fldfs.com/SURVEY/Images/spacer.gif">
          <a:extLst>
            <a:ext uri="{FF2B5EF4-FFF2-40B4-BE49-F238E27FC236}">
              <a16:creationId xmlns:a16="http://schemas.microsoft.com/office/drawing/2014/main" id="{00000000-0008-0000-0A00-000026010000}"/>
            </a:ext>
          </a:extLst>
        </xdr:cNvPr>
        <xdr:cNvPicPr>
          <a:picLocks noChangeAspect="1"/>
        </xdr:cNvPicPr>
      </xdr:nvPicPr>
      <xdr:blipFill>
        <a:blip xmlns:r="http://schemas.openxmlformats.org/officeDocument/2006/relationships" r:embed="rId1"/>
        <a:stretch>
          <a:fillRect/>
        </a:stretch>
      </xdr:blipFill>
      <xdr:spPr bwMode="auto">
        <a:xfrm>
          <a:off x="1400175" y="438626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295" name="Picture 363" descr="https://apps.fldfs.com/SURVEY/Images/spacer.gif">
          <a:extLst>
            <a:ext uri="{FF2B5EF4-FFF2-40B4-BE49-F238E27FC236}">
              <a16:creationId xmlns:a16="http://schemas.microsoft.com/office/drawing/2014/main" id="{00000000-0008-0000-0A00-00002701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296" name="Picture 363" descr="https://apps.fldfs.com/SURVEY/Images/spacer.gif">
          <a:extLst>
            <a:ext uri="{FF2B5EF4-FFF2-40B4-BE49-F238E27FC236}">
              <a16:creationId xmlns:a16="http://schemas.microsoft.com/office/drawing/2014/main" id="{00000000-0008-0000-0A00-00002801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97" name="Picture 363" descr="https://apps.fldfs.com/SURVEY/Images/spacer.gif">
          <a:extLst>
            <a:ext uri="{FF2B5EF4-FFF2-40B4-BE49-F238E27FC236}">
              <a16:creationId xmlns:a16="http://schemas.microsoft.com/office/drawing/2014/main" id="{00000000-0008-0000-0A00-00002901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98" name="Picture 363" descr="https://apps.fldfs.com/SURVEY/Images/spacer.gif">
          <a:extLst>
            <a:ext uri="{FF2B5EF4-FFF2-40B4-BE49-F238E27FC236}">
              <a16:creationId xmlns:a16="http://schemas.microsoft.com/office/drawing/2014/main" id="{00000000-0008-0000-0A00-00002A01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299" name="Picture 363" descr="https://apps.fldfs.com/SURVEY/Images/spacer.gif">
          <a:extLst>
            <a:ext uri="{FF2B5EF4-FFF2-40B4-BE49-F238E27FC236}">
              <a16:creationId xmlns:a16="http://schemas.microsoft.com/office/drawing/2014/main" id="{00000000-0008-0000-0A00-00002B010000}"/>
            </a:ext>
          </a:extLst>
        </xdr:cNvPr>
        <xdr:cNvPicPr>
          <a:picLocks noChangeAspect="1"/>
        </xdr:cNvPicPr>
      </xdr:nvPicPr>
      <xdr:blipFill>
        <a:blip xmlns:r="http://schemas.openxmlformats.org/officeDocument/2006/relationships" r:embed="rId1"/>
        <a:stretch>
          <a:fillRect/>
        </a:stretch>
      </xdr:blipFill>
      <xdr:spPr bwMode="auto">
        <a:xfrm>
          <a:off x="1400175" y="478631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300" name="Picture 363" descr="https://apps.fldfs.com/SURVEY/Images/spacer.gif">
          <a:extLst>
            <a:ext uri="{FF2B5EF4-FFF2-40B4-BE49-F238E27FC236}">
              <a16:creationId xmlns:a16="http://schemas.microsoft.com/office/drawing/2014/main" id="{00000000-0008-0000-0A00-00002C01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301" name="Picture 363" descr="https://apps.fldfs.com/SURVEY/Images/spacer.gif">
          <a:extLst>
            <a:ext uri="{FF2B5EF4-FFF2-40B4-BE49-F238E27FC236}">
              <a16:creationId xmlns:a16="http://schemas.microsoft.com/office/drawing/2014/main" id="{00000000-0008-0000-0A00-00002D01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302" name="Picture 363" descr="https://apps.fldfs.com/SURVEY/Images/spacer.gif">
          <a:extLst>
            <a:ext uri="{FF2B5EF4-FFF2-40B4-BE49-F238E27FC236}">
              <a16:creationId xmlns:a16="http://schemas.microsoft.com/office/drawing/2014/main" id="{00000000-0008-0000-0A00-00002E01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303" name="Picture 363" descr="https://apps.fldfs.com/SURVEY/Images/spacer.gif">
          <a:extLst>
            <a:ext uri="{FF2B5EF4-FFF2-40B4-BE49-F238E27FC236}">
              <a16:creationId xmlns:a16="http://schemas.microsoft.com/office/drawing/2014/main" id="{00000000-0008-0000-0A00-00002F01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264</xdr:row>
      <xdr:rowOff>0</xdr:rowOff>
    </xdr:from>
    <xdr:to>
      <xdr:col>8</xdr:col>
      <xdr:colOff>9525</xdr:colOff>
      <xdr:row>264</xdr:row>
      <xdr:rowOff>9525</xdr:rowOff>
    </xdr:to>
    <xdr:pic>
      <xdr:nvPicPr>
        <xdr:cNvPr id="304" name="Picture 363" descr="https://apps.fldfs.com/SURVEY/Images/spacer.gif">
          <a:extLst>
            <a:ext uri="{FF2B5EF4-FFF2-40B4-BE49-F238E27FC236}">
              <a16:creationId xmlns:a16="http://schemas.microsoft.com/office/drawing/2014/main" id="{00000000-0008-0000-0A00-000030010000}"/>
            </a:ext>
          </a:extLst>
        </xdr:cNvPr>
        <xdr:cNvPicPr>
          <a:picLocks noChangeAspect="1"/>
        </xdr:cNvPicPr>
      </xdr:nvPicPr>
      <xdr:blipFill>
        <a:blip xmlns:r="http://schemas.openxmlformats.org/officeDocument/2006/relationships" r:embed="rId1"/>
        <a:stretch>
          <a:fillRect/>
        </a:stretch>
      </xdr:blipFill>
      <xdr:spPr bwMode="auto">
        <a:xfrm>
          <a:off x="1400175" y="51863625"/>
          <a:ext cx="9525" cy="9525"/>
        </a:xfrm>
        <a:prstGeom prst="rect">
          <a:avLst/>
        </a:prstGeom>
        <a:noFill/>
        <a:ln w="9525">
          <a:noFill/>
        </a:ln>
      </xdr:spPr>
    </xdr:pic>
    <xdr:clientData/>
  </xdr:twoCellAnchor>
  <xdr:twoCellAnchor>
    <xdr:from>
      <xdr:col>8</xdr:col>
      <xdr:colOff>0</xdr:colOff>
      <xdr:row>265</xdr:row>
      <xdr:rowOff>0</xdr:rowOff>
    </xdr:from>
    <xdr:to>
      <xdr:col>8</xdr:col>
      <xdr:colOff>9525</xdr:colOff>
      <xdr:row>265</xdr:row>
      <xdr:rowOff>9525</xdr:rowOff>
    </xdr:to>
    <xdr:pic>
      <xdr:nvPicPr>
        <xdr:cNvPr id="305" name="Picture 363" descr="https://apps.fldfs.com/SURVEY/Images/spacer.gif">
          <a:extLst>
            <a:ext uri="{FF2B5EF4-FFF2-40B4-BE49-F238E27FC236}">
              <a16:creationId xmlns:a16="http://schemas.microsoft.com/office/drawing/2014/main" id="{00000000-0008-0000-0A00-000031010000}"/>
            </a:ext>
          </a:extLst>
        </xdr:cNvPr>
        <xdr:cNvPicPr>
          <a:picLocks noChangeAspect="1"/>
        </xdr:cNvPicPr>
      </xdr:nvPicPr>
      <xdr:blipFill>
        <a:blip xmlns:r="http://schemas.openxmlformats.org/officeDocument/2006/relationships" r:embed="rId1"/>
        <a:stretch>
          <a:fillRect/>
        </a:stretch>
      </xdr:blipFill>
      <xdr:spPr bwMode="auto">
        <a:xfrm>
          <a:off x="1400175" y="520541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306" name="Picture 363" descr="https://apps.fldfs.com/SURVEY/Images/spacer.gif">
          <a:extLst>
            <a:ext uri="{FF2B5EF4-FFF2-40B4-BE49-F238E27FC236}">
              <a16:creationId xmlns:a16="http://schemas.microsoft.com/office/drawing/2014/main" id="{00000000-0008-0000-0A00-00003201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307" name="Picture 363" descr="https://apps.fldfs.com/SURVEY/Images/spacer.gif">
          <a:extLst>
            <a:ext uri="{FF2B5EF4-FFF2-40B4-BE49-F238E27FC236}">
              <a16:creationId xmlns:a16="http://schemas.microsoft.com/office/drawing/2014/main" id="{00000000-0008-0000-0A00-00003301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308" name="Picture 363" descr="https://apps.fldfs.com/SURVEY/Images/spacer.gif">
          <a:extLst>
            <a:ext uri="{FF2B5EF4-FFF2-40B4-BE49-F238E27FC236}">
              <a16:creationId xmlns:a16="http://schemas.microsoft.com/office/drawing/2014/main" id="{00000000-0008-0000-0A00-00003401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286</xdr:row>
      <xdr:rowOff>0</xdr:rowOff>
    </xdr:from>
    <xdr:to>
      <xdr:col>8</xdr:col>
      <xdr:colOff>9525</xdr:colOff>
      <xdr:row>286</xdr:row>
      <xdr:rowOff>9525</xdr:rowOff>
    </xdr:to>
    <xdr:pic>
      <xdr:nvPicPr>
        <xdr:cNvPr id="309" name="Picture 363" descr="https://apps.fldfs.com/SURVEY/Images/spacer.gif">
          <a:extLst>
            <a:ext uri="{FF2B5EF4-FFF2-40B4-BE49-F238E27FC236}">
              <a16:creationId xmlns:a16="http://schemas.microsoft.com/office/drawing/2014/main" id="{00000000-0008-0000-0A00-000035010000}"/>
            </a:ext>
          </a:extLst>
        </xdr:cNvPr>
        <xdr:cNvPicPr>
          <a:picLocks noChangeAspect="1"/>
        </xdr:cNvPicPr>
      </xdr:nvPicPr>
      <xdr:blipFill>
        <a:blip xmlns:r="http://schemas.openxmlformats.org/officeDocument/2006/relationships" r:embed="rId1"/>
        <a:stretch>
          <a:fillRect/>
        </a:stretch>
      </xdr:blipFill>
      <xdr:spPr bwMode="auto">
        <a:xfrm>
          <a:off x="1400175" y="56054625"/>
          <a:ext cx="9525" cy="9525"/>
        </a:xfrm>
        <a:prstGeom prst="rect">
          <a:avLst/>
        </a:prstGeom>
        <a:noFill/>
        <a:ln w="9525">
          <a:noFill/>
        </a:ln>
      </xdr:spPr>
    </xdr:pic>
    <xdr:clientData/>
  </xdr:twoCellAnchor>
  <xdr:twoCellAnchor>
    <xdr:from>
      <xdr:col>8</xdr:col>
      <xdr:colOff>0</xdr:colOff>
      <xdr:row>286</xdr:row>
      <xdr:rowOff>0</xdr:rowOff>
    </xdr:from>
    <xdr:to>
      <xdr:col>8</xdr:col>
      <xdr:colOff>9525</xdr:colOff>
      <xdr:row>286</xdr:row>
      <xdr:rowOff>9525</xdr:rowOff>
    </xdr:to>
    <xdr:pic>
      <xdr:nvPicPr>
        <xdr:cNvPr id="310" name="Picture 363" descr="https://apps.fldfs.com/SURVEY/Images/spacer.gif">
          <a:extLst>
            <a:ext uri="{FF2B5EF4-FFF2-40B4-BE49-F238E27FC236}">
              <a16:creationId xmlns:a16="http://schemas.microsoft.com/office/drawing/2014/main" id="{00000000-0008-0000-0A00-000036010000}"/>
            </a:ext>
          </a:extLst>
        </xdr:cNvPr>
        <xdr:cNvPicPr>
          <a:picLocks noChangeAspect="1"/>
        </xdr:cNvPicPr>
      </xdr:nvPicPr>
      <xdr:blipFill>
        <a:blip xmlns:r="http://schemas.openxmlformats.org/officeDocument/2006/relationships" r:embed="rId1"/>
        <a:stretch>
          <a:fillRect/>
        </a:stretch>
      </xdr:blipFill>
      <xdr:spPr bwMode="auto">
        <a:xfrm>
          <a:off x="1400175" y="560546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311" name="Picture 363" descr="https://apps.fldfs.com/SURVEY/Images/spacer.gif">
          <a:extLst>
            <a:ext uri="{FF2B5EF4-FFF2-40B4-BE49-F238E27FC236}">
              <a16:creationId xmlns:a16="http://schemas.microsoft.com/office/drawing/2014/main" id="{00000000-0008-0000-0A00-00003701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312" name="Picture 363" descr="https://apps.fldfs.com/SURVEY/Images/spacer.gif">
          <a:extLst>
            <a:ext uri="{FF2B5EF4-FFF2-40B4-BE49-F238E27FC236}">
              <a16:creationId xmlns:a16="http://schemas.microsoft.com/office/drawing/2014/main" id="{00000000-0008-0000-0A00-00003801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313" name="Picture 363" descr="https://apps.fldfs.com/SURVEY/Images/spacer.gif">
          <a:extLst>
            <a:ext uri="{FF2B5EF4-FFF2-40B4-BE49-F238E27FC236}">
              <a16:creationId xmlns:a16="http://schemas.microsoft.com/office/drawing/2014/main" id="{00000000-0008-0000-0A00-00003901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314" name="Picture 363" descr="https://apps.fldfs.com/SURVEY/Images/spacer.gif">
          <a:extLst>
            <a:ext uri="{FF2B5EF4-FFF2-40B4-BE49-F238E27FC236}">
              <a16:creationId xmlns:a16="http://schemas.microsoft.com/office/drawing/2014/main" id="{00000000-0008-0000-0A00-00003A01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307</xdr:row>
      <xdr:rowOff>0</xdr:rowOff>
    </xdr:from>
    <xdr:to>
      <xdr:col>8</xdr:col>
      <xdr:colOff>9525</xdr:colOff>
      <xdr:row>307</xdr:row>
      <xdr:rowOff>9525</xdr:rowOff>
    </xdr:to>
    <xdr:pic>
      <xdr:nvPicPr>
        <xdr:cNvPr id="315" name="Picture 363" descr="https://apps.fldfs.com/SURVEY/Images/spacer.gif">
          <a:extLst>
            <a:ext uri="{FF2B5EF4-FFF2-40B4-BE49-F238E27FC236}">
              <a16:creationId xmlns:a16="http://schemas.microsoft.com/office/drawing/2014/main" id="{00000000-0008-0000-0A00-00003B010000}"/>
            </a:ext>
          </a:extLst>
        </xdr:cNvPr>
        <xdr:cNvPicPr>
          <a:picLocks noChangeAspect="1"/>
        </xdr:cNvPicPr>
      </xdr:nvPicPr>
      <xdr:blipFill>
        <a:blip xmlns:r="http://schemas.openxmlformats.org/officeDocument/2006/relationships" r:embed="rId1"/>
        <a:stretch>
          <a:fillRect/>
        </a:stretch>
      </xdr:blipFill>
      <xdr:spPr bwMode="auto">
        <a:xfrm>
          <a:off x="1400175" y="600551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316" name="Picture 363" descr="https://apps.fldfs.com/SURVEY/Images/spacer.gif">
          <a:extLst>
            <a:ext uri="{FF2B5EF4-FFF2-40B4-BE49-F238E27FC236}">
              <a16:creationId xmlns:a16="http://schemas.microsoft.com/office/drawing/2014/main" id="{00000000-0008-0000-0A00-00003C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17" name="Picture 363" descr="https://apps.fldfs.com/SURVEY/Images/spacer.gif">
          <a:extLst>
            <a:ext uri="{FF2B5EF4-FFF2-40B4-BE49-F238E27FC236}">
              <a16:creationId xmlns:a16="http://schemas.microsoft.com/office/drawing/2014/main" id="{00000000-0008-0000-0A00-00003D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318" name="Picture 363" descr="https://apps.fldfs.com/SURVEY/Images/spacer.gif">
          <a:extLst>
            <a:ext uri="{FF2B5EF4-FFF2-40B4-BE49-F238E27FC236}">
              <a16:creationId xmlns:a16="http://schemas.microsoft.com/office/drawing/2014/main" id="{00000000-0008-0000-0A00-00003E01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19" name="Picture 363" descr="https://apps.fldfs.com/SURVEY/Images/spacer.gif">
          <a:extLst>
            <a:ext uri="{FF2B5EF4-FFF2-40B4-BE49-F238E27FC236}">
              <a16:creationId xmlns:a16="http://schemas.microsoft.com/office/drawing/2014/main" id="{00000000-0008-0000-0A00-00003F01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20" name="Picture 363" descr="https://apps.fldfs.com/SURVEY/Images/spacer.gif">
          <a:extLst>
            <a:ext uri="{FF2B5EF4-FFF2-40B4-BE49-F238E27FC236}">
              <a16:creationId xmlns:a16="http://schemas.microsoft.com/office/drawing/2014/main" id="{00000000-0008-0000-0A00-00004001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21" name="Picture 363" descr="https://apps.fldfs.com/SURVEY/Images/spacer.gif">
          <a:extLst>
            <a:ext uri="{FF2B5EF4-FFF2-40B4-BE49-F238E27FC236}">
              <a16:creationId xmlns:a16="http://schemas.microsoft.com/office/drawing/2014/main" id="{00000000-0008-0000-0A00-00004101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22" name="Picture 363" descr="https://apps.fldfs.com/SURVEY/Images/spacer.gif">
          <a:extLst>
            <a:ext uri="{FF2B5EF4-FFF2-40B4-BE49-F238E27FC236}">
              <a16:creationId xmlns:a16="http://schemas.microsoft.com/office/drawing/2014/main" id="{00000000-0008-0000-0A00-000042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23" name="Picture 363" descr="https://apps.fldfs.com/SURVEY/Images/spacer.gif">
          <a:extLst>
            <a:ext uri="{FF2B5EF4-FFF2-40B4-BE49-F238E27FC236}">
              <a16:creationId xmlns:a16="http://schemas.microsoft.com/office/drawing/2014/main" id="{00000000-0008-0000-0A00-00004301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24" name="Picture 363" descr="https://apps.fldfs.com/SURVEY/Images/spacer.gif">
          <a:extLst>
            <a:ext uri="{FF2B5EF4-FFF2-40B4-BE49-F238E27FC236}">
              <a16:creationId xmlns:a16="http://schemas.microsoft.com/office/drawing/2014/main" id="{00000000-0008-0000-0A00-00004401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325" name="Picture 363" descr="https://apps.fldfs.com/SURVEY/Images/spacer.gif">
          <a:extLst>
            <a:ext uri="{FF2B5EF4-FFF2-40B4-BE49-F238E27FC236}">
              <a16:creationId xmlns:a16="http://schemas.microsoft.com/office/drawing/2014/main" id="{00000000-0008-0000-0A00-00004501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243</xdr:row>
      <xdr:rowOff>0</xdr:rowOff>
    </xdr:from>
    <xdr:to>
      <xdr:col>8</xdr:col>
      <xdr:colOff>9525</xdr:colOff>
      <xdr:row>243</xdr:row>
      <xdr:rowOff>9525</xdr:rowOff>
    </xdr:to>
    <xdr:pic>
      <xdr:nvPicPr>
        <xdr:cNvPr id="326" name="Picture 363" descr="https://apps.fldfs.com/SURVEY/Images/spacer.gif">
          <a:extLst>
            <a:ext uri="{FF2B5EF4-FFF2-40B4-BE49-F238E27FC236}">
              <a16:creationId xmlns:a16="http://schemas.microsoft.com/office/drawing/2014/main" id="{00000000-0008-0000-0A00-000046010000}"/>
            </a:ext>
          </a:extLst>
        </xdr:cNvPr>
        <xdr:cNvPicPr>
          <a:picLocks noChangeAspect="1"/>
        </xdr:cNvPicPr>
      </xdr:nvPicPr>
      <xdr:blipFill>
        <a:blip xmlns:r="http://schemas.openxmlformats.org/officeDocument/2006/relationships" r:embed="rId1"/>
        <a:stretch>
          <a:fillRect/>
        </a:stretch>
      </xdr:blipFill>
      <xdr:spPr bwMode="auto">
        <a:xfrm>
          <a:off x="1400175" y="47863125"/>
          <a:ext cx="9525" cy="9525"/>
        </a:xfrm>
        <a:prstGeom prst="rect">
          <a:avLst/>
        </a:prstGeom>
        <a:noFill/>
        <a:ln w="9525">
          <a:noFill/>
        </a:ln>
      </xdr:spPr>
    </xdr:pic>
    <xdr:clientData/>
  </xdr:twoCellAnchor>
  <xdr:twoCellAnchor>
    <xdr:from>
      <xdr:col>8</xdr:col>
      <xdr:colOff>0</xdr:colOff>
      <xdr:row>264</xdr:row>
      <xdr:rowOff>0</xdr:rowOff>
    </xdr:from>
    <xdr:to>
      <xdr:col>8</xdr:col>
      <xdr:colOff>9525</xdr:colOff>
      <xdr:row>264</xdr:row>
      <xdr:rowOff>9525</xdr:rowOff>
    </xdr:to>
    <xdr:pic>
      <xdr:nvPicPr>
        <xdr:cNvPr id="327" name="Picture 363" descr="https://apps.fldfs.com/SURVEY/Images/spacer.gif">
          <a:extLst>
            <a:ext uri="{FF2B5EF4-FFF2-40B4-BE49-F238E27FC236}">
              <a16:creationId xmlns:a16="http://schemas.microsoft.com/office/drawing/2014/main" id="{00000000-0008-0000-0A00-000047010000}"/>
            </a:ext>
          </a:extLst>
        </xdr:cNvPr>
        <xdr:cNvPicPr>
          <a:picLocks noChangeAspect="1"/>
        </xdr:cNvPicPr>
      </xdr:nvPicPr>
      <xdr:blipFill>
        <a:blip xmlns:r="http://schemas.openxmlformats.org/officeDocument/2006/relationships" r:embed="rId1"/>
        <a:stretch>
          <a:fillRect/>
        </a:stretch>
      </xdr:blipFill>
      <xdr:spPr bwMode="auto">
        <a:xfrm>
          <a:off x="1400175" y="51863625"/>
          <a:ext cx="9525" cy="9525"/>
        </a:xfrm>
        <a:prstGeom prst="rect">
          <a:avLst/>
        </a:prstGeom>
        <a:noFill/>
        <a:ln w="9525">
          <a:noFill/>
        </a:ln>
      </xdr:spPr>
    </xdr:pic>
    <xdr:clientData/>
  </xdr:twoCellAnchor>
  <xdr:twoCellAnchor>
    <xdr:from>
      <xdr:col>8</xdr:col>
      <xdr:colOff>0</xdr:colOff>
      <xdr:row>264</xdr:row>
      <xdr:rowOff>0</xdr:rowOff>
    </xdr:from>
    <xdr:to>
      <xdr:col>8</xdr:col>
      <xdr:colOff>9525</xdr:colOff>
      <xdr:row>264</xdr:row>
      <xdr:rowOff>9525</xdr:rowOff>
    </xdr:to>
    <xdr:pic>
      <xdr:nvPicPr>
        <xdr:cNvPr id="328" name="Picture 363" descr="https://apps.fldfs.com/SURVEY/Images/spacer.gif">
          <a:extLst>
            <a:ext uri="{FF2B5EF4-FFF2-40B4-BE49-F238E27FC236}">
              <a16:creationId xmlns:a16="http://schemas.microsoft.com/office/drawing/2014/main" id="{00000000-0008-0000-0A00-000048010000}"/>
            </a:ext>
          </a:extLst>
        </xdr:cNvPr>
        <xdr:cNvPicPr>
          <a:picLocks noChangeAspect="1"/>
        </xdr:cNvPicPr>
      </xdr:nvPicPr>
      <xdr:blipFill>
        <a:blip xmlns:r="http://schemas.openxmlformats.org/officeDocument/2006/relationships" r:embed="rId1"/>
        <a:stretch>
          <a:fillRect/>
        </a:stretch>
      </xdr:blipFill>
      <xdr:spPr bwMode="auto">
        <a:xfrm>
          <a:off x="1400175" y="51863625"/>
          <a:ext cx="9525" cy="9525"/>
        </a:xfrm>
        <a:prstGeom prst="rect">
          <a:avLst/>
        </a:prstGeom>
        <a:noFill/>
        <a:ln w="9525">
          <a:noFill/>
        </a:ln>
      </xdr:spPr>
    </xdr:pic>
    <xdr:clientData/>
  </xdr:twoCellAnchor>
  <xdr:twoCellAnchor>
    <xdr:from>
      <xdr:col>8</xdr:col>
      <xdr:colOff>0</xdr:colOff>
      <xdr:row>286</xdr:row>
      <xdr:rowOff>0</xdr:rowOff>
    </xdr:from>
    <xdr:to>
      <xdr:col>8</xdr:col>
      <xdr:colOff>9525</xdr:colOff>
      <xdr:row>286</xdr:row>
      <xdr:rowOff>9525</xdr:rowOff>
    </xdr:to>
    <xdr:pic>
      <xdr:nvPicPr>
        <xdr:cNvPr id="329" name="Picture 363" descr="https://apps.fldfs.com/SURVEY/Images/spacer.gif">
          <a:extLst>
            <a:ext uri="{FF2B5EF4-FFF2-40B4-BE49-F238E27FC236}">
              <a16:creationId xmlns:a16="http://schemas.microsoft.com/office/drawing/2014/main" id="{00000000-0008-0000-0A00-000049010000}"/>
            </a:ext>
          </a:extLst>
        </xdr:cNvPr>
        <xdr:cNvPicPr>
          <a:picLocks noChangeAspect="1"/>
        </xdr:cNvPicPr>
      </xdr:nvPicPr>
      <xdr:blipFill>
        <a:blip xmlns:r="http://schemas.openxmlformats.org/officeDocument/2006/relationships" r:embed="rId1"/>
        <a:stretch>
          <a:fillRect/>
        </a:stretch>
      </xdr:blipFill>
      <xdr:spPr bwMode="auto">
        <a:xfrm>
          <a:off x="1400175" y="56054625"/>
          <a:ext cx="9525" cy="9525"/>
        </a:xfrm>
        <a:prstGeom prst="rect">
          <a:avLst/>
        </a:prstGeom>
        <a:noFill/>
        <a:ln w="9525">
          <a:noFill/>
        </a:ln>
      </xdr:spPr>
    </xdr:pic>
    <xdr:clientData/>
  </xdr:twoCellAnchor>
  <xdr:twoCellAnchor>
    <xdr:from>
      <xdr:col>8</xdr:col>
      <xdr:colOff>0</xdr:colOff>
      <xdr:row>286</xdr:row>
      <xdr:rowOff>0</xdr:rowOff>
    </xdr:from>
    <xdr:to>
      <xdr:col>8</xdr:col>
      <xdr:colOff>9525</xdr:colOff>
      <xdr:row>286</xdr:row>
      <xdr:rowOff>9525</xdr:rowOff>
    </xdr:to>
    <xdr:pic>
      <xdr:nvPicPr>
        <xdr:cNvPr id="330" name="Picture 363" descr="https://apps.fldfs.com/SURVEY/Images/spacer.gif">
          <a:extLst>
            <a:ext uri="{FF2B5EF4-FFF2-40B4-BE49-F238E27FC236}">
              <a16:creationId xmlns:a16="http://schemas.microsoft.com/office/drawing/2014/main" id="{00000000-0008-0000-0A00-00004A010000}"/>
            </a:ext>
          </a:extLst>
        </xdr:cNvPr>
        <xdr:cNvPicPr>
          <a:picLocks noChangeAspect="1"/>
        </xdr:cNvPicPr>
      </xdr:nvPicPr>
      <xdr:blipFill>
        <a:blip xmlns:r="http://schemas.openxmlformats.org/officeDocument/2006/relationships" r:embed="rId1"/>
        <a:stretch>
          <a:fillRect/>
        </a:stretch>
      </xdr:blipFill>
      <xdr:spPr bwMode="auto">
        <a:xfrm>
          <a:off x="1400175" y="56054625"/>
          <a:ext cx="9525" cy="9525"/>
        </a:xfrm>
        <a:prstGeom prst="rect">
          <a:avLst/>
        </a:prstGeom>
        <a:noFill/>
        <a:ln w="9525">
          <a:noFill/>
        </a:ln>
      </xdr:spPr>
    </xdr:pic>
    <xdr:clientData/>
  </xdr:twoCellAnchor>
  <xdr:twoCellAnchor>
    <xdr:from>
      <xdr:col>8</xdr:col>
      <xdr:colOff>0</xdr:colOff>
      <xdr:row>286</xdr:row>
      <xdr:rowOff>0</xdr:rowOff>
    </xdr:from>
    <xdr:to>
      <xdr:col>8</xdr:col>
      <xdr:colOff>9525</xdr:colOff>
      <xdr:row>286</xdr:row>
      <xdr:rowOff>9525</xdr:rowOff>
    </xdr:to>
    <xdr:pic>
      <xdr:nvPicPr>
        <xdr:cNvPr id="331" name="Picture 363" descr="https://apps.fldfs.com/SURVEY/Images/spacer.gif">
          <a:extLst>
            <a:ext uri="{FF2B5EF4-FFF2-40B4-BE49-F238E27FC236}">
              <a16:creationId xmlns:a16="http://schemas.microsoft.com/office/drawing/2014/main" id="{00000000-0008-0000-0A00-00004B010000}"/>
            </a:ext>
          </a:extLst>
        </xdr:cNvPr>
        <xdr:cNvPicPr>
          <a:picLocks noChangeAspect="1"/>
        </xdr:cNvPicPr>
      </xdr:nvPicPr>
      <xdr:blipFill>
        <a:blip xmlns:r="http://schemas.openxmlformats.org/officeDocument/2006/relationships" r:embed="rId1"/>
        <a:stretch>
          <a:fillRect/>
        </a:stretch>
      </xdr:blipFill>
      <xdr:spPr bwMode="auto">
        <a:xfrm>
          <a:off x="1400175" y="56054625"/>
          <a:ext cx="9525" cy="9525"/>
        </a:xfrm>
        <a:prstGeom prst="rect">
          <a:avLst/>
        </a:prstGeom>
        <a:noFill/>
        <a:ln w="9525">
          <a:noFill/>
        </a:ln>
      </xdr:spPr>
    </xdr:pic>
    <xdr:clientData/>
  </xdr:twoCellAnchor>
  <xdr:twoCellAnchor>
    <xdr:from>
      <xdr:col>8</xdr:col>
      <xdr:colOff>0</xdr:colOff>
      <xdr:row>265</xdr:row>
      <xdr:rowOff>0</xdr:rowOff>
    </xdr:from>
    <xdr:to>
      <xdr:col>8</xdr:col>
      <xdr:colOff>9525</xdr:colOff>
      <xdr:row>265</xdr:row>
      <xdr:rowOff>9525</xdr:rowOff>
    </xdr:to>
    <xdr:pic>
      <xdr:nvPicPr>
        <xdr:cNvPr id="332" name="Picture 363" descr="https://apps.fldfs.com/SURVEY/Images/spacer.gif">
          <a:extLst>
            <a:ext uri="{FF2B5EF4-FFF2-40B4-BE49-F238E27FC236}">
              <a16:creationId xmlns:a16="http://schemas.microsoft.com/office/drawing/2014/main" id="{00000000-0008-0000-0A00-00004C010000}"/>
            </a:ext>
          </a:extLst>
        </xdr:cNvPr>
        <xdr:cNvPicPr>
          <a:picLocks noChangeAspect="1"/>
        </xdr:cNvPicPr>
      </xdr:nvPicPr>
      <xdr:blipFill>
        <a:blip xmlns:r="http://schemas.openxmlformats.org/officeDocument/2006/relationships" r:embed="rId1"/>
        <a:stretch>
          <a:fillRect/>
        </a:stretch>
      </xdr:blipFill>
      <xdr:spPr bwMode="auto">
        <a:xfrm>
          <a:off x="1400175" y="52054125"/>
          <a:ext cx="9525" cy="9525"/>
        </a:xfrm>
        <a:prstGeom prst="rect">
          <a:avLst/>
        </a:prstGeom>
        <a:noFill/>
        <a:ln w="9525">
          <a:noFill/>
        </a:ln>
      </xdr:spPr>
    </xdr:pic>
    <xdr:clientData/>
  </xdr:twoCellAnchor>
  <xdr:twoCellAnchor>
    <xdr:from>
      <xdr:col>8</xdr:col>
      <xdr:colOff>0</xdr:colOff>
      <xdr:row>265</xdr:row>
      <xdr:rowOff>0</xdr:rowOff>
    </xdr:from>
    <xdr:to>
      <xdr:col>8</xdr:col>
      <xdr:colOff>9525</xdr:colOff>
      <xdr:row>265</xdr:row>
      <xdr:rowOff>9525</xdr:rowOff>
    </xdr:to>
    <xdr:pic>
      <xdr:nvPicPr>
        <xdr:cNvPr id="333" name="Picture 363" descr="https://apps.fldfs.com/SURVEY/Images/spacer.gif">
          <a:extLst>
            <a:ext uri="{FF2B5EF4-FFF2-40B4-BE49-F238E27FC236}">
              <a16:creationId xmlns:a16="http://schemas.microsoft.com/office/drawing/2014/main" id="{00000000-0008-0000-0A00-00004D010000}"/>
            </a:ext>
          </a:extLst>
        </xdr:cNvPr>
        <xdr:cNvPicPr>
          <a:picLocks noChangeAspect="1"/>
        </xdr:cNvPicPr>
      </xdr:nvPicPr>
      <xdr:blipFill>
        <a:blip xmlns:r="http://schemas.openxmlformats.org/officeDocument/2006/relationships" r:embed="rId1"/>
        <a:stretch>
          <a:fillRect/>
        </a:stretch>
      </xdr:blipFill>
      <xdr:spPr bwMode="auto">
        <a:xfrm>
          <a:off x="1400175" y="52054125"/>
          <a:ext cx="9525" cy="9525"/>
        </a:xfrm>
        <a:prstGeom prst="rect">
          <a:avLst/>
        </a:prstGeom>
        <a:noFill/>
        <a:ln w="9525">
          <a:noFill/>
        </a:ln>
      </xdr:spPr>
    </xdr:pic>
    <xdr:clientData/>
  </xdr:twoCellAnchor>
  <xdr:twoCellAnchor>
    <xdr:from>
      <xdr:col>8</xdr:col>
      <xdr:colOff>0</xdr:colOff>
      <xdr:row>265</xdr:row>
      <xdr:rowOff>0</xdr:rowOff>
    </xdr:from>
    <xdr:to>
      <xdr:col>8</xdr:col>
      <xdr:colOff>9525</xdr:colOff>
      <xdr:row>265</xdr:row>
      <xdr:rowOff>9525</xdr:rowOff>
    </xdr:to>
    <xdr:pic>
      <xdr:nvPicPr>
        <xdr:cNvPr id="334" name="Picture 363" descr="https://apps.fldfs.com/SURVEY/Images/spacer.gif">
          <a:extLst>
            <a:ext uri="{FF2B5EF4-FFF2-40B4-BE49-F238E27FC236}">
              <a16:creationId xmlns:a16="http://schemas.microsoft.com/office/drawing/2014/main" id="{00000000-0008-0000-0A00-00004E010000}"/>
            </a:ext>
          </a:extLst>
        </xdr:cNvPr>
        <xdr:cNvPicPr>
          <a:picLocks noChangeAspect="1"/>
        </xdr:cNvPicPr>
      </xdr:nvPicPr>
      <xdr:blipFill>
        <a:blip xmlns:r="http://schemas.openxmlformats.org/officeDocument/2006/relationships" r:embed="rId1"/>
        <a:stretch>
          <a:fillRect/>
        </a:stretch>
      </xdr:blipFill>
      <xdr:spPr bwMode="auto">
        <a:xfrm>
          <a:off x="1400175" y="52054125"/>
          <a:ext cx="9525" cy="9525"/>
        </a:xfrm>
        <a:prstGeom prst="rect">
          <a:avLst/>
        </a:prstGeom>
        <a:noFill/>
        <a:ln w="9525">
          <a:noFill/>
        </a:ln>
      </xdr:spPr>
    </xdr:pic>
    <xdr:clientData/>
  </xdr:twoCellAnchor>
  <xdr:twoCellAnchor>
    <xdr:from>
      <xdr:col>8</xdr:col>
      <xdr:colOff>0</xdr:colOff>
      <xdr:row>265</xdr:row>
      <xdr:rowOff>0</xdr:rowOff>
    </xdr:from>
    <xdr:to>
      <xdr:col>8</xdr:col>
      <xdr:colOff>9525</xdr:colOff>
      <xdr:row>265</xdr:row>
      <xdr:rowOff>9525</xdr:rowOff>
    </xdr:to>
    <xdr:pic>
      <xdr:nvPicPr>
        <xdr:cNvPr id="335" name="Picture 363" descr="https://apps.fldfs.com/SURVEY/Images/spacer.gif">
          <a:extLst>
            <a:ext uri="{FF2B5EF4-FFF2-40B4-BE49-F238E27FC236}">
              <a16:creationId xmlns:a16="http://schemas.microsoft.com/office/drawing/2014/main" id="{00000000-0008-0000-0A00-00004F010000}"/>
            </a:ext>
          </a:extLst>
        </xdr:cNvPr>
        <xdr:cNvPicPr>
          <a:picLocks noChangeAspect="1"/>
        </xdr:cNvPicPr>
      </xdr:nvPicPr>
      <xdr:blipFill>
        <a:blip xmlns:r="http://schemas.openxmlformats.org/officeDocument/2006/relationships" r:embed="rId1"/>
        <a:stretch>
          <a:fillRect/>
        </a:stretch>
      </xdr:blipFill>
      <xdr:spPr bwMode="auto">
        <a:xfrm>
          <a:off x="1400175" y="52054125"/>
          <a:ext cx="9525" cy="9525"/>
        </a:xfrm>
        <a:prstGeom prst="rect">
          <a:avLst/>
        </a:prstGeom>
        <a:noFill/>
        <a:ln w="9525">
          <a:noFill/>
        </a:ln>
      </xdr:spPr>
    </xdr:pic>
    <xdr:clientData/>
  </xdr:twoCellAnchor>
  <xdr:twoCellAnchor>
    <xdr:from>
      <xdr:col>8</xdr:col>
      <xdr:colOff>0</xdr:colOff>
      <xdr:row>307</xdr:row>
      <xdr:rowOff>0</xdr:rowOff>
    </xdr:from>
    <xdr:to>
      <xdr:col>8</xdr:col>
      <xdr:colOff>9525</xdr:colOff>
      <xdr:row>307</xdr:row>
      <xdr:rowOff>9525</xdr:rowOff>
    </xdr:to>
    <xdr:pic>
      <xdr:nvPicPr>
        <xdr:cNvPr id="336" name="Picture 363" descr="https://apps.fldfs.com/SURVEY/Images/spacer.gif">
          <a:extLst>
            <a:ext uri="{FF2B5EF4-FFF2-40B4-BE49-F238E27FC236}">
              <a16:creationId xmlns:a16="http://schemas.microsoft.com/office/drawing/2014/main" id="{00000000-0008-0000-0A00-000050010000}"/>
            </a:ext>
          </a:extLst>
        </xdr:cNvPr>
        <xdr:cNvPicPr>
          <a:picLocks noChangeAspect="1"/>
        </xdr:cNvPicPr>
      </xdr:nvPicPr>
      <xdr:blipFill>
        <a:blip xmlns:r="http://schemas.openxmlformats.org/officeDocument/2006/relationships" r:embed="rId1"/>
        <a:stretch>
          <a:fillRect/>
        </a:stretch>
      </xdr:blipFill>
      <xdr:spPr bwMode="auto">
        <a:xfrm>
          <a:off x="1400175" y="60055125"/>
          <a:ext cx="9525" cy="9525"/>
        </a:xfrm>
        <a:prstGeom prst="rect">
          <a:avLst/>
        </a:prstGeom>
        <a:noFill/>
        <a:ln w="9525">
          <a:noFill/>
        </a:ln>
      </xdr:spPr>
    </xdr:pic>
    <xdr:clientData/>
  </xdr:twoCellAnchor>
  <xdr:twoCellAnchor>
    <xdr:from>
      <xdr:col>8</xdr:col>
      <xdr:colOff>0</xdr:colOff>
      <xdr:row>307</xdr:row>
      <xdr:rowOff>0</xdr:rowOff>
    </xdr:from>
    <xdr:to>
      <xdr:col>8</xdr:col>
      <xdr:colOff>9525</xdr:colOff>
      <xdr:row>307</xdr:row>
      <xdr:rowOff>9525</xdr:rowOff>
    </xdr:to>
    <xdr:pic>
      <xdr:nvPicPr>
        <xdr:cNvPr id="337" name="Picture 363" descr="https://apps.fldfs.com/SURVEY/Images/spacer.gif">
          <a:extLst>
            <a:ext uri="{FF2B5EF4-FFF2-40B4-BE49-F238E27FC236}">
              <a16:creationId xmlns:a16="http://schemas.microsoft.com/office/drawing/2014/main" id="{00000000-0008-0000-0A00-000051010000}"/>
            </a:ext>
          </a:extLst>
        </xdr:cNvPr>
        <xdr:cNvPicPr>
          <a:picLocks noChangeAspect="1"/>
        </xdr:cNvPicPr>
      </xdr:nvPicPr>
      <xdr:blipFill>
        <a:blip xmlns:r="http://schemas.openxmlformats.org/officeDocument/2006/relationships" r:embed="rId1"/>
        <a:stretch>
          <a:fillRect/>
        </a:stretch>
      </xdr:blipFill>
      <xdr:spPr bwMode="auto">
        <a:xfrm>
          <a:off x="1400175" y="60055125"/>
          <a:ext cx="9525" cy="9525"/>
        </a:xfrm>
        <a:prstGeom prst="rect">
          <a:avLst/>
        </a:prstGeom>
        <a:noFill/>
        <a:ln w="9525">
          <a:noFill/>
        </a:ln>
      </xdr:spPr>
    </xdr:pic>
    <xdr:clientData/>
  </xdr:twoCellAnchor>
  <xdr:twoCellAnchor>
    <xdr:from>
      <xdr:col>8</xdr:col>
      <xdr:colOff>0</xdr:colOff>
      <xdr:row>307</xdr:row>
      <xdr:rowOff>0</xdr:rowOff>
    </xdr:from>
    <xdr:to>
      <xdr:col>8</xdr:col>
      <xdr:colOff>9525</xdr:colOff>
      <xdr:row>307</xdr:row>
      <xdr:rowOff>9525</xdr:rowOff>
    </xdr:to>
    <xdr:pic>
      <xdr:nvPicPr>
        <xdr:cNvPr id="338" name="Picture 363" descr="https://apps.fldfs.com/SURVEY/Images/spacer.gif">
          <a:extLst>
            <a:ext uri="{FF2B5EF4-FFF2-40B4-BE49-F238E27FC236}">
              <a16:creationId xmlns:a16="http://schemas.microsoft.com/office/drawing/2014/main" id="{00000000-0008-0000-0A00-000052010000}"/>
            </a:ext>
          </a:extLst>
        </xdr:cNvPr>
        <xdr:cNvPicPr>
          <a:picLocks noChangeAspect="1"/>
        </xdr:cNvPicPr>
      </xdr:nvPicPr>
      <xdr:blipFill>
        <a:blip xmlns:r="http://schemas.openxmlformats.org/officeDocument/2006/relationships" r:embed="rId1"/>
        <a:stretch>
          <a:fillRect/>
        </a:stretch>
      </xdr:blipFill>
      <xdr:spPr bwMode="auto">
        <a:xfrm>
          <a:off x="1400175" y="60055125"/>
          <a:ext cx="9525" cy="9525"/>
        </a:xfrm>
        <a:prstGeom prst="rect">
          <a:avLst/>
        </a:prstGeom>
        <a:noFill/>
        <a:ln w="9525">
          <a:noFill/>
        </a:ln>
      </xdr:spPr>
    </xdr:pic>
    <xdr:clientData/>
  </xdr:twoCellAnchor>
  <xdr:twoCellAnchor>
    <xdr:from>
      <xdr:col>8</xdr:col>
      <xdr:colOff>0</xdr:colOff>
      <xdr:row>307</xdr:row>
      <xdr:rowOff>0</xdr:rowOff>
    </xdr:from>
    <xdr:to>
      <xdr:col>8</xdr:col>
      <xdr:colOff>9525</xdr:colOff>
      <xdr:row>307</xdr:row>
      <xdr:rowOff>9525</xdr:rowOff>
    </xdr:to>
    <xdr:pic>
      <xdr:nvPicPr>
        <xdr:cNvPr id="339" name="Picture 363" descr="https://apps.fldfs.com/SURVEY/Images/spacer.gif">
          <a:extLst>
            <a:ext uri="{FF2B5EF4-FFF2-40B4-BE49-F238E27FC236}">
              <a16:creationId xmlns:a16="http://schemas.microsoft.com/office/drawing/2014/main" id="{00000000-0008-0000-0A00-000053010000}"/>
            </a:ext>
          </a:extLst>
        </xdr:cNvPr>
        <xdr:cNvPicPr>
          <a:picLocks noChangeAspect="1"/>
        </xdr:cNvPicPr>
      </xdr:nvPicPr>
      <xdr:blipFill>
        <a:blip xmlns:r="http://schemas.openxmlformats.org/officeDocument/2006/relationships" r:embed="rId1"/>
        <a:stretch>
          <a:fillRect/>
        </a:stretch>
      </xdr:blipFill>
      <xdr:spPr bwMode="auto">
        <a:xfrm>
          <a:off x="1400175" y="60055125"/>
          <a:ext cx="9525" cy="9525"/>
        </a:xfrm>
        <a:prstGeom prst="rect">
          <a:avLst/>
        </a:prstGeom>
        <a:noFill/>
        <a:ln w="9525">
          <a:noFill/>
        </a:ln>
      </xdr:spPr>
    </xdr:pic>
    <xdr:clientData/>
  </xdr:twoCellAnchor>
  <xdr:twoCellAnchor>
    <xdr:from>
      <xdr:col>8</xdr:col>
      <xdr:colOff>0</xdr:colOff>
      <xdr:row>307</xdr:row>
      <xdr:rowOff>0</xdr:rowOff>
    </xdr:from>
    <xdr:to>
      <xdr:col>8</xdr:col>
      <xdr:colOff>9525</xdr:colOff>
      <xdr:row>307</xdr:row>
      <xdr:rowOff>9525</xdr:rowOff>
    </xdr:to>
    <xdr:pic>
      <xdr:nvPicPr>
        <xdr:cNvPr id="340" name="Picture 363" descr="https://apps.fldfs.com/SURVEY/Images/spacer.gif">
          <a:extLst>
            <a:ext uri="{FF2B5EF4-FFF2-40B4-BE49-F238E27FC236}">
              <a16:creationId xmlns:a16="http://schemas.microsoft.com/office/drawing/2014/main" id="{00000000-0008-0000-0A00-000054010000}"/>
            </a:ext>
          </a:extLst>
        </xdr:cNvPr>
        <xdr:cNvPicPr>
          <a:picLocks noChangeAspect="1"/>
        </xdr:cNvPicPr>
      </xdr:nvPicPr>
      <xdr:blipFill>
        <a:blip xmlns:r="http://schemas.openxmlformats.org/officeDocument/2006/relationships" r:embed="rId1"/>
        <a:stretch>
          <a:fillRect/>
        </a:stretch>
      </xdr:blipFill>
      <xdr:spPr bwMode="auto">
        <a:xfrm>
          <a:off x="1400175" y="600551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341" name="Picture 363" descr="https://apps.fldfs.com/SURVEY/Images/spacer.gif">
          <a:extLst>
            <a:ext uri="{FF2B5EF4-FFF2-40B4-BE49-F238E27FC236}">
              <a16:creationId xmlns:a16="http://schemas.microsoft.com/office/drawing/2014/main" id="{00000000-0008-0000-0A00-000055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342" name="Picture 363" descr="https://apps.fldfs.com/SURVEY/Images/spacer.gif">
          <a:extLst>
            <a:ext uri="{FF2B5EF4-FFF2-40B4-BE49-F238E27FC236}">
              <a16:creationId xmlns:a16="http://schemas.microsoft.com/office/drawing/2014/main" id="{00000000-0008-0000-0A00-000056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343" name="Picture 363" descr="https://apps.fldfs.com/SURVEY/Images/spacer.gif">
          <a:extLst>
            <a:ext uri="{FF2B5EF4-FFF2-40B4-BE49-F238E27FC236}">
              <a16:creationId xmlns:a16="http://schemas.microsoft.com/office/drawing/2014/main" id="{00000000-0008-0000-0A00-000057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344" name="Picture 363" descr="https://apps.fldfs.com/SURVEY/Images/spacer.gif">
          <a:extLst>
            <a:ext uri="{FF2B5EF4-FFF2-40B4-BE49-F238E27FC236}">
              <a16:creationId xmlns:a16="http://schemas.microsoft.com/office/drawing/2014/main" id="{00000000-0008-0000-0A00-000058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345" name="Picture 363" descr="https://apps.fldfs.com/SURVEY/Images/spacer.gif">
          <a:extLst>
            <a:ext uri="{FF2B5EF4-FFF2-40B4-BE49-F238E27FC236}">
              <a16:creationId xmlns:a16="http://schemas.microsoft.com/office/drawing/2014/main" id="{00000000-0008-0000-0A00-000059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308</xdr:row>
      <xdr:rowOff>0</xdr:rowOff>
    </xdr:from>
    <xdr:to>
      <xdr:col>8</xdr:col>
      <xdr:colOff>9525</xdr:colOff>
      <xdr:row>308</xdr:row>
      <xdr:rowOff>9525</xdr:rowOff>
    </xdr:to>
    <xdr:pic>
      <xdr:nvPicPr>
        <xdr:cNvPr id="346" name="Picture 363" descr="https://apps.fldfs.com/SURVEY/Images/spacer.gif">
          <a:extLst>
            <a:ext uri="{FF2B5EF4-FFF2-40B4-BE49-F238E27FC236}">
              <a16:creationId xmlns:a16="http://schemas.microsoft.com/office/drawing/2014/main" id="{00000000-0008-0000-0A00-00005A010000}"/>
            </a:ext>
          </a:extLst>
        </xdr:cNvPr>
        <xdr:cNvPicPr>
          <a:picLocks noChangeAspect="1"/>
        </xdr:cNvPicPr>
      </xdr:nvPicPr>
      <xdr:blipFill>
        <a:blip xmlns:r="http://schemas.openxmlformats.org/officeDocument/2006/relationships" r:embed="rId1"/>
        <a:stretch>
          <a:fillRect/>
        </a:stretch>
      </xdr:blipFill>
      <xdr:spPr bwMode="auto">
        <a:xfrm>
          <a:off x="1400175" y="602456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47" name="Picture 363" descr="https://apps.fldfs.com/SURVEY/Images/spacer.gif">
          <a:extLst>
            <a:ext uri="{FF2B5EF4-FFF2-40B4-BE49-F238E27FC236}">
              <a16:creationId xmlns:a16="http://schemas.microsoft.com/office/drawing/2014/main" id="{00000000-0008-0000-0A00-00005B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48" name="Picture 363" descr="https://apps.fldfs.com/SURVEY/Images/spacer.gif">
          <a:extLst>
            <a:ext uri="{FF2B5EF4-FFF2-40B4-BE49-F238E27FC236}">
              <a16:creationId xmlns:a16="http://schemas.microsoft.com/office/drawing/2014/main" id="{00000000-0008-0000-0A00-00005C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49" name="Picture 363" descr="https://apps.fldfs.com/SURVEY/Images/spacer.gif">
          <a:extLst>
            <a:ext uri="{FF2B5EF4-FFF2-40B4-BE49-F238E27FC236}">
              <a16:creationId xmlns:a16="http://schemas.microsoft.com/office/drawing/2014/main" id="{00000000-0008-0000-0A00-00005D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50" name="Picture 363" descr="https://apps.fldfs.com/SURVEY/Images/spacer.gif">
          <a:extLst>
            <a:ext uri="{FF2B5EF4-FFF2-40B4-BE49-F238E27FC236}">
              <a16:creationId xmlns:a16="http://schemas.microsoft.com/office/drawing/2014/main" id="{00000000-0008-0000-0A00-00005E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51" name="Picture 363" descr="https://apps.fldfs.com/SURVEY/Images/spacer.gif">
          <a:extLst>
            <a:ext uri="{FF2B5EF4-FFF2-40B4-BE49-F238E27FC236}">
              <a16:creationId xmlns:a16="http://schemas.microsoft.com/office/drawing/2014/main" id="{00000000-0008-0000-0A00-00005F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52" name="Picture 363" descr="https://apps.fldfs.com/SURVEY/Images/spacer.gif">
          <a:extLst>
            <a:ext uri="{FF2B5EF4-FFF2-40B4-BE49-F238E27FC236}">
              <a16:creationId xmlns:a16="http://schemas.microsoft.com/office/drawing/2014/main" id="{00000000-0008-0000-0A00-000060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309</xdr:row>
      <xdr:rowOff>0</xdr:rowOff>
    </xdr:from>
    <xdr:to>
      <xdr:col>8</xdr:col>
      <xdr:colOff>9525</xdr:colOff>
      <xdr:row>309</xdr:row>
      <xdr:rowOff>9525</xdr:rowOff>
    </xdr:to>
    <xdr:pic>
      <xdr:nvPicPr>
        <xdr:cNvPr id="353" name="Picture 363" descr="https://apps.fldfs.com/SURVEY/Images/spacer.gif">
          <a:extLst>
            <a:ext uri="{FF2B5EF4-FFF2-40B4-BE49-F238E27FC236}">
              <a16:creationId xmlns:a16="http://schemas.microsoft.com/office/drawing/2014/main" id="{00000000-0008-0000-0A00-000061010000}"/>
            </a:ext>
          </a:extLst>
        </xdr:cNvPr>
        <xdr:cNvPicPr>
          <a:picLocks noChangeAspect="1"/>
        </xdr:cNvPicPr>
      </xdr:nvPicPr>
      <xdr:blipFill>
        <a:blip xmlns:r="http://schemas.openxmlformats.org/officeDocument/2006/relationships" r:embed="rId1"/>
        <a:stretch>
          <a:fillRect/>
        </a:stretch>
      </xdr:blipFill>
      <xdr:spPr bwMode="auto">
        <a:xfrm>
          <a:off x="1400175" y="604361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54" name="Picture 363" descr="https://apps.fldfs.com/SURVEY/Images/spacer.gif">
          <a:extLst>
            <a:ext uri="{FF2B5EF4-FFF2-40B4-BE49-F238E27FC236}">
              <a16:creationId xmlns:a16="http://schemas.microsoft.com/office/drawing/2014/main" id="{00000000-0008-0000-0A00-000062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55" name="Picture 363" descr="https://apps.fldfs.com/SURVEY/Images/spacer.gif">
          <a:extLst>
            <a:ext uri="{FF2B5EF4-FFF2-40B4-BE49-F238E27FC236}">
              <a16:creationId xmlns:a16="http://schemas.microsoft.com/office/drawing/2014/main" id="{00000000-0008-0000-0A00-000063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56" name="Picture 363" descr="https://apps.fldfs.com/SURVEY/Images/spacer.gif">
          <a:extLst>
            <a:ext uri="{FF2B5EF4-FFF2-40B4-BE49-F238E27FC236}">
              <a16:creationId xmlns:a16="http://schemas.microsoft.com/office/drawing/2014/main" id="{00000000-0008-0000-0A00-000064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57" name="Picture 363" descr="https://apps.fldfs.com/SURVEY/Images/spacer.gif">
          <a:extLst>
            <a:ext uri="{FF2B5EF4-FFF2-40B4-BE49-F238E27FC236}">
              <a16:creationId xmlns:a16="http://schemas.microsoft.com/office/drawing/2014/main" id="{00000000-0008-0000-0A00-000065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58" name="Picture 363" descr="https://apps.fldfs.com/SURVEY/Images/spacer.gif">
          <a:extLst>
            <a:ext uri="{FF2B5EF4-FFF2-40B4-BE49-F238E27FC236}">
              <a16:creationId xmlns:a16="http://schemas.microsoft.com/office/drawing/2014/main" id="{00000000-0008-0000-0A00-000066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59" name="Picture 363" descr="https://apps.fldfs.com/SURVEY/Images/spacer.gif">
          <a:extLst>
            <a:ext uri="{FF2B5EF4-FFF2-40B4-BE49-F238E27FC236}">
              <a16:creationId xmlns:a16="http://schemas.microsoft.com/office/drawing/2014/main" id="{00000000-0008-0000-0A00-000067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60" name="Picture 363" descr="https://apps.fldfs.com/SURVEY/Images/spacer.gif">
          <a:extLst>
            <a:ext uri="{FF2B5EF4-FFF2-40B4-BE49-F238E27FC236}">
              <a16:creationId xmlns:a16="http://schemas.microsoft.com/office/drawing/2014/main" id="{00000000-0008-0000-0A00-000068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61" name="Picture 363" descr="https://apps.fldfs.com/SURVEY/Images/spacer.gif">
          <a:extLst>
            <a:ext uri="{FF2B5EF4-FFF2-40B4-BE49-F238E27FC236}">
              <a16:creationId xmlns:a16="http://schemas.microsoft.com/office/drawing/2014/main" id="{00000000-0008-0000-0A00-000069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330</xdr:row>
      <xdr:rowOff>0</xdr:rowOff>
    </xdr:from>
    <xdr:to>
      <xdr:col>8</xdr:col>
      <xdr:colOff>9525</xdr:colOff>
      <xdr:row>330</xdr:row>
      <xdr:rowOff>9525</xdr:rowOff>
    </xdr:to>
    <xdr:pic>
      <xdr:nvPicPr>
        <xdr:cNvPr id="362" name="Picture 363" descr="https://apps.fldfs.com/SURVEY/Images/spacer.gif">
          <a:extLst>
            <a:ext uri="{FF2B5EF4-FFF2-40B4-BE49-F238E27FC236}">
              <a16:creationId xmlns:a16="http://schemas.microsoft.com/office/drawing/2014/main" id="{00000000-0008-0000-0A00-00006A010000}"/>
            </a:ext>
          </a:extLst>
        </xdr:cNvPr>
        <xdr:cNvPicPr>
          <a:picLocks noChangeAspect="1"/>
        </xdr:cNvPicPr>
      </xdr:nvPicPr>
      <xdr:blipFill>
        <a:blip xmlns:r="http://schemas.openxmlformats.org/officeDocument/2006/relationships" r:embed="rId1"/>
        <a:stretch>
          <a:fillRect/>
        </a:stretch>
      </xdr:blipFill>
      <xdr:spPr bwMode="auto">
        <a:xfrm>
          <a:off x="1400175" y="644366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63" name="Picture 363" descr="https://apps.fldfs.com/SURVEY/Images/spacer.gif">
          <a:extLst>
            <a:ext uri="{FF2B5EF4-FFF2-40B4-BE49-F238E27FC236}">
              <a16:creationId xmlns:a16="http://schemas.microsoft.com/office/drawing/2014/main" id="{00000000-0008-0000-0A00-00006B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64" name="Picture 363" descr="https://apps.fldfs.com/SURVEY/Images/spacer.gif">
          <a:extLst>
            <a:ext uri="{FF2B5EF4-FFF2-40B4-BE49-F238E27FC236}">
              <a16:creationId xmlns:a16="http://schemas.microsoft.com/office/drawing/2014/main" id="{00000000-0008-0000-0A00-00006C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65" name="Picture 363" descr="https://apps.fldfs.com/SURVEY/Images/spacer.gif">
          <a:extLst>
            <a:ext uri="{FF2B5EF4-FFF2-40B4-BE49-F238E27FC236}">
              <a16:creationId xmlns:a16="http://schemas.microsoft.com/office/drawing/2014/main" id="{00000000-0008-0000-0A00-00006D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66" name="Picture 363" descr="https://apps.fldfs.com/SURVEY/Images/spacer.gif">
          <a:extLst>
            <a:ext uri="{FF2B5EF4-FFF2-40B4-BE49-F238E27FC236}">
              <a16:creationId xmlns:a16="http://schemas.microsoft.com/office/drawing/2014/main" id="{00000000-0008-0000-0A00-00006E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67" name="Picture 363" descr="https://apps.fldfs.com/SURVEY/Images/spacer.gif">
          <a:extLst>
            <a:ext uri="{FF2B5EF4-FFF2-40B4-BE49-F238E27FC236}">
              <a16:creationId xmlns:a16="http://schemas.microsoft.com/office/drawing/2014/main" id="{00000000-0008-0000-0A00-00006F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68" name="Picture 363" descr="https://apps.fldfs.com/SURVEY/Images/spacer.gif">
          <a:extLst>
            <a:ext uri="{FF2B5EF4-FFF2-40B4-BE49-F238E27FC236}">
              <a16:creationId xmlns:a16="http://schemas.microsoft.com/office/drawing/2014/main" id="{00000000-0008-0000-0A00-000070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69" name="Picture 363" descr="https://apps.fldfs.com/SURVEY/Images/spacer.gif">
          <a:extLst>
            <a:ext uri="{FF2B5EF4-FFF2-40B4-BE49-F238E27FC236}">
              <a16:creationId xmlns:a16="http://schemas.microsoft.com/office/drawing/2014/main" id="{00000000-0008-0000-0A00-000071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70" name="Picture 363" descr="https://apps.fldfs.com/SURVEY/Images/spacer.gif">
          <a:extLst>
            <a:ext uri="{FF2B5EF4-FFF2-40B4-BE49-F238E27FC236}">
              <a16:creationId xmlns:a16="http://schemas.microsoft.com/office/drawing/2014/main" id="{00000000-0008-0000-0A00-000072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351</xdr:row>
      <xdr:rowOff>0</xdr:rowOff>
    </xdr:from>
    <xdr:to>
      <xdr:col>8</xdr:col>
      <xdr:colOff>9525</xdr:colOff>
      <xdr:row>351</xdr:row>
      <xdr:rowOff>9525</xdr:rowOff>
    </xdr:to>
    <xdr:pic>
      <xdr:nvPicPr>
        <xdr:cNvPr id="371" name="Picture 363" descr="https://apps.fldfs.com/SURVEY/Images/spacer.gif">
          <a:extLst>
            <a:ext uri="{FF2B5EF4-FFF2-40B4-BE49-F238E27FC236}">
              <a16:creationId xmlns:a16="http://schemas.microsoft.com/office/drawing/2014/main" id="{00000000-0008-0000-0A00-000073010000}"/>
            </a:ext>
          </a:extLst>
        </xdr:cNvPr>
        <xdr:cNvPicPr>
          <a:picLocks noChangeAspect="1"/>
        </xdr:cNvPicPr>
      </xdr:nvPicPr>
      <xdr:blipFill>
        <a:blip xmlns:r="http://schemas.openxmlformats.org/officeDocument/2006/relationships" r:embed="rId1"/>
        <a:stretch>
          <a:fillRect/>
        </a:stretch>
      </xdr:blipFill>
      <xdr:spPr bwMode="auto">
        <a:xfrm>
          <a:off x="1400175" y="684371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2" name="Picture 363" descr="https://apps.fldfs.com/SURVEY/Images/spacer.gif">
          <a:extLst>
            <a:ext uri="{FF2B5EF4-FFF2-40B4-BE49-F238E27FC236}">
              <a16:creationId xmlns:a16="http://schemas.microsoft.com/office/drawing/2014/main" id="{00000000-0008-0000-0A00-000074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3" name="Picture 363" descr="https://apps.fldfs.com/SURVEY/Images/spacer.gif">
          <a:extLst>
            <a:ext uri="{FF2B5EF4-FFF2-40B4-BE49-F238E27FC236}">
              <a16:creationId xmlns:a16="http://schemas.microsoft.com/office/drawing/2014/main" id="{00000000-0008-0000-0A00-000075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4" name="Picture 363" descr="https://apps.fldfs.com/SURVEY/Images/spacer.gif">
          <a:extLst>
            <a:ext uri="{FF2B5EF4-FFF2-40B4-BE49-F238E27FC236}">
              <a16:creationId xmlns:a16="http://schemas.microsoft.com/office/drawing/2014/main" id="{00000000-0008-0000-0A00-000076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5" name="Picture 363" descr="https://apps.fldfs.com/SURVEY/Images/spacer.gif">
          <a:extLst>
            <a:ext uri="{FF2B5EF4-FFF2-40B4-BE49-F238E27FC236}">
              <a16:creationId xmlns:a16="http://schemas.microsoft.com/office/drawing/2014/main" id="{00000000-0008-0000-0A00-000077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6" name="Picture 363" descr="https://apps.fldfs.com/SURVEY/Images/spacer.gif">
          <a:extLst>
            <a:ext uri="{FF2B5EF4-FFF2-40B4-BE49-F238E27FC236}">
              <a16:creationId xmlns:a16="http://schemas.microsoft.com/office/drawing/2014/main" id="{00000000-0008-0000-0A00-000078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7" name="Picture 363" descr="https://apps.fldfs.com/SURVEY/Images/spacer.gif">
          <a:extLst>
            <a:ext uri="{FF2B5EF4-FFF2-40B4-BE49-F238E27FC236}">
              <a16:creationId xmlns:a16="http://schemas.microsoft.com/office/drawing/2014/main" id="{00000000-0008-0000-0A00-000079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8" name="Picture 363" descr="https://apps.fldfs.com/SURVEY/Images/spacer.gif">
          <a:extLst>
            <a:ext uri="{FF2B5EF4-FFF2-40B4-BE49-F238E27FC236}">
              <a16:creationId xmlns:a16="http://schemas.microsoft.com/office/drawing/2014/main" id="{00000000-0008-0000-0A00-00007A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79" name="Picture 363" descr="https://apps.fldfs.com/SURVEY/Images/spacer.gif">
          <a:extLst>
            <a:ext uri="{FF2B5EF4-FFF2-40B4-BE49-F238E27FC236}">
              <a16:creationId xmlns:a16="http://schemas.microsoft.com/office/drawing/2014/main" id="{00000000-0008-0000-0A00-00007B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372</xdr:row>
      <xdr:rowOff>0</xdr:rowOff>
    </xdr:from>
    <xdr:to>
      <xdr:col>8</xdr:col>
      <xdr:colOff>9525</xdr:colOff>
      <xdr:row>372</xdr:row>
      <xdr:rowOff>9525</xdr:rowOff>
    </xdr:to>
    <xdr:pic>
      <xdr:nvPicPr>
        <xdr:cNvPr id="380" name="Picture 363" descr="https://apps.fldfs.com/SURVEY/Images/spacer.gif">
          <a:extLst>
            <a:ext uri="{FF2B5EF4-FFF2-40B4-BE49-F238E27FC236}">
              <a16:creationId xmlns:a16="http://schemas.microsoft.com/office/drawing/2014/main" id="{00000000-0008-0000-0A00-00007C010000}"/>
            </a:ext>
          </a:extLst>
        </xdr:cNvPr>
        <xdr:cNvPicPr>
          <a:picLocks noChangeAspect="1"/>
        </xdr:cNvPicPr>
      </xdr:nvPicPr>
      <xdr:blipFill>
        <a:blip xmlns:r="http://schemas.openxmlformats.org/officeDocument/2006/relationships" r:embed="rId1"/>
        <a:stretch>
          <a:fillRect/>
        </a:stretch>
      </xdr:blipFill>
      <xdr:spPr bwMode="auto">
        <a:xfrm>
          <a:off x="1400175" y="724376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1" name="Picture 363" descr="https://apps.fldfs.com/SURVEY/Images/spacer.gif">
          <a:extLst>
            <a:ext uri="{FF2B5EF4-FFF2-40B4-BE49-F238E27FC236}">
              <a16:creationId xmlns:a16="http://schemas.microsoft.com/office/drawing/2014/main" id="{00000000-0008-0000-0A00-00007D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2" name="Picture 363" descr="https://apps.fldfs.com/SURVEY/Images/spacer.gif">
          <a:extLst>
            <a:ext uri="{FF2B5EF4-FFF2-40B4-BE49-F238E27FC236}">
              <a16:creationId xmlns:a16="http://schemas.microsoft.com/office/drawing/2014/main" id="{00000000-0008-0000-0A00-00007E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3" name="Picture 363" descr="https://apps.fldfs.com/SURVEY/Images/spacer.gif">
          <a:extLst>
            <a:ext uri="{FF2B5EF4-FFF2-40B4-BE49-F238E27FC236}">
              <a16:creationId xmlns:a16="http://schemas.microsoft.com/office/drawing/2014/main" id="{00000000-0008-0000-0A00-00007F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4" name="Picture 363" descr="https://apps.fldfs.com/SURVEY/Images/spacer.gif">
          <a:extLst>
            <a:ext uri="{FF2B5EF4-FFF2-40B4-BE49-F238E27FC236}">
              <a16:creationId xmlns:a16="http://schemas.microsoft.com/office/drawing/2014/main" id="{00000000-0008-0000-0A00-000080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5" name="Picture 363" descr="https://apps.fldfs.com/SURVEY/Images/spacer.gif">
          <a:extLst>
            <a:ext uri="{FF2B5EF4-FFF2-40B4-BE49-F238E27FC236}">
              <a16:creationId xmlns:a16="http://schemas.microsoft.com/office/drawing/2014/main" id="{00000000-0008-0000-0A00-000081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6" name="Picture 363" descr="https://apps.fldfs.com/SURVEY/Images/spacer.gif">
          <a:extLst>
            <a:ext uri="{FF2B5EF4-FFF2-40B4-BE49-F238E27FC236}">
              <a16:creationId xmlns:a16="http://schemas.microsoft.com/office/drawing/2014/main" id="{00000000-0008-0000-0A00-000082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7" name="Picture 363" descr="https://apps.fldfs.com/SURVEY/Images/spacer.gif">
          <a:extLst>
            <a:ext uri="{FF2B5EF4-FFF2-40B4-BE49-F238E27FC236}">
              <a16:creationId xmlns:a16="http://schemas.microsoft.com/office/drawing/2014/main" id="{00000000-0008-0000-0A00-000083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8" name="Picture 363" descr="https://apps.fldfs.com/SURVEY/Images/spacer.gif">
          <a:extLst>
            <a:ext uri="{FF2B5EF4-FFF2-40B4-BE49-F238E27FC236}">
              <a16:creationId xmlns:a16="http://schemas.microsoft.com/office/drawing/2014/main" id="{00000000-0008-0000-0A00-000084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393</xdr:row>
      <xdr:rowOff>0</xdr:rowOff>
    </xdr:from>
    <xdr:to>
      <xdr:col>8</xdr:col>
      <xdr:colOff>9525</xdr:colOff>
      <xdr:row>393</xdr:row>
      <xdr:rowOff>9525</xdr:rowOff>
    </xdr:to>
    <xdr:pic>
      <xdr:nvPicPr>
        <xdr:cNvPr id="389" name="Picture 363" descr="https://apps.fldfs.com/SURVEY/Images/spacer.gif">
          <a:extLst>
            <a:ext uri="{FF2B5EF4-FFF2-40B4-BE49-F238E27FC236}">
              <a16:creationId xmlns:a16="http://schemas.microsoft.com/office/drawing/2014/main" id="{00000000-0008-0000-0A00-000085010000}"/>
            </a:ext>
          </a:extLst>
        </xdr:cNvPr>
        <xdr:cNvPicPr>
          <a:picLocks noChangeAspect="1"/>
        </xdr:cNvPicPr>
      </xdr:nvPicPr>
      <xdr:blipFill>
        <a:blip xmlns:r="http://schemas.openxmlformats.org/officeDocument/2006/relationships" r:embed="rId1"/>
        <a:stretch>
          <a:fillRect/>
        </a:stretch>
      </xdr:blipFill>
      <xdr:spPr bwMode="auto">
        <a:xfrm>
          <a:off x="1400175" y="764381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0" name="Picture 363" descr="https://apps.fldfs.com/SURVEY/Images/spacer.gif">
          <a:extLst>
            <a:ext uri="{FF2B5EF4-FFF2-40B4-BE49-F238E27FC236}">
              <a16:creationId xmlns:a16="http://schemas.microsoft.com/office/drawing/2014/main" id="{00000000-0008-0000-0A00-000086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1" name="Picture 363" descr="https://apps.fldfs.com/SURVEY/Images/spacer.gif">
          <a:extLst>
            <a:ext uri="{FF2B5EF4-FFF2-40B4-BE49-F238E27FC236}">
              <a16:creationId xmlns:a16="http://schemas.microsoft.com/office/drawing/2014/main" id="{00000000-0008-0000-0A00-000087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2" name="Picture 363" descr="https://apps.fldfs.com/SURVEY/Images/spacer.gif">
          <a:extLst>
            <a:ext uri="{FF2B5EF4-FFF2-40B4-BE49-F238E27FC236}">
              <a16:creationId xmlns:a16="http://schemas.microsoft.com/office/drawing/2014/main" id="{00000000-0008-0000-0A00-000088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3" name="Picture 363" descr="https://apps.fldfs.com/SURVEY/Images/spacer.gif">
          <a:extLst>
            <a:ext uri="{FF2B5EF4-FFF2-40B4-BE49-F238E27FC236}">
              <a16:creationId xmlns:a16="http://schemas.microsoft.com/office/drawing/2014/main" id="{00000000-0008-0000-0A00-000089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4" name="Picture 363" descr="https://apps.fldfs.com/SURVEY/Images/spacer.gif">
          <a:extLst>
            <a:ext uri="{FF2B5EF4-FFF2-40B4-BE49-F238E27FC236}">
              <a16:creationId xmlns:a16="http://schemas.microsoft.com/office/drawing/2014/main" id="{00000000-0008-0000-0A00-00008A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5" name="Picture 363" descr="https://apps.fldfs.com/SURVEY/Images/spacer.gif">
          <a:extLst>
            <a:ext uri="{FF2B5EF4-FFF2-40B4-BE49-F238E27FC236}">
              <a16:creationId xmlns:a16="http://schemas.microsoft.com/office/drawing/2014/main" id="{00000000-0008-0000-0A00-00008B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6" name="Picture 363" descr="https://apps.fldfs.com/SURVEY/Images/spacer.gif">
          <a:extLst>
            <a:ext uri="{FF2B5EF4-FFF2-40B4-BE49-F238E27FC236}">
              <a16:creationId xmlns:a16="http://schemas.microsoft.com/office/drawing/2014/main" id="{00000000-0008-0000-0A00-00008C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7" name="Picture 363" descr="https://apps.fldfs.com/SURVEY/Images/spacer.gif">
          <a:extLst>
            <a:ext uri="{FF2B5EF4-FFF2-40B4-BE49-F238E27FC236}">
              <a16:creationId xmlns:a16="http://schemas.microsoft.com/office/drawing/2014/main" id="{00000000-0008-0000-0A00-00008D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394</xdr:row>
      <xdr:rowOff>0</xdr:rowOff>
    </xdr:from>
    <xdr:to>
      <xdr:col>8</xdr:col>
      <xdr:colOff>9525</xdr:colOff>
      <xdr:row>394</xdr:row>
      <xdr:rowOff>9525</xdr:rowOff>
    </xdr:to>
    <xdr:pic>
      <xdr:nvPicPr>
        <xdr:cNvPr id="398" name="Picture 363" descr="https://apps.fldfs.com/SURVEY/Images/spacer.gif">
          <a:extLst>
            <a:ext uri="{FF2B5EF4-FFF2-40B4-BE49-F238E27FC236}">
              <a16:creationId xmlns:a16="http://schemas.microsoft.com/office/drawing/2014/main" id="{00000000-0008-0000-0A00-00008E010000}"/>
            </a:ext>
          </a:extLst>
        </xdr:cNvPr>
        <xdr:cNvPicPr>
          <a:picLocks noChangeAspect="1"/>
        </xdr:cNvPicPr>
      </xdr:nvPicPr>
      <xdr:blipFill>
        <a:blip xmlns:r="http://schemas.openxmlformats.org/officeDocument/2006/relationships" r:embed="rId1"/>
        <a:stretch>
          <a:fillRect/>
        </a:stretch>
      </xdr:blipFill>
      <xdr:spPr bwMode="auto">
        <a:xfrm>
          <a:off x="1400175" y="766286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399" name="Picture 363" descr="https://apps.fldfs.com/SURVEY/Images/spacer.gif">
          <a:extLst>
            <a:ext uri="{FF2B5EF4-FFF2-40B4-BE49-F238E27FC236}">
              <a16:creationId xmlns:a16="http://schemas.microsoft.com/office/drawing/2014/main" id="{00000000-0008-0000-0A00-00008F01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400" name="Picture 363" descr="https://apps.fldfs.com/SURVEY/Images/spacer.gif">
          <a:extLst>
            <a:ext uri="{FF2B5EF4-FFF2-40B4-BE49-F238E27FC236}">
              <a16:creationId xmlns:a16="http://schemas.microsoft.com/office/drawing/2014/main" id="{00000000-0008-0000-0A00-00009001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401" name="Picture 363" descr="https://apps.fldfs.com/SURVEY/Images/spacer.gif">
          <a:extLst>
            <a:ext uri="{FF2B5EF4-FFF2-40B4-BE49-F238E27FC236}">
              <a16:creationId xmlns:a16="http://schemas.microsoft.com/office/drawing/2014/main" id="{00000000-0008-0000-0A00-00009101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415</xdr:row>
      <xdr:rowOff>0</xdr:rowOff>
    </xdr:from>
    <xdr:to>
      <xdr:col>8</xdr:col>
      <xdr:colOff>9525</xdr:colOff>
      <xdr:row>415</xdr:row>
      <xdr:rowOff>9525</xdr:rowOff>
    </xdr:to>
    <xdr:pic>
      <xdr:nvPicPr>
        <xdr:cNvPr id="402" name="Picture 363" descr="https://apps.fldfs.com/SURVEY/Images/spacer.gif">
          <a:extLst>
            <a:ext uri="{FF2B5EF4-FFF2-40B4-BE49-F238E27FC236}">
              <a16:creationId xmlns:a16="http://schemas.microsoft.com/office/drawing/2014/main" id="{00000000-0008-0000-0A00-000092010000}"/>
            </a:ext>
          </a:extLst>
        </xdr:cNvPr>
        <xdr:cNvPicPr>
          <a:picLocks noChangeAspect="1"/>
        </xdr:cNvPicPr>
      </xdr:nvPicPr>
      <xdr:blipFill>
        <a:blip xmlns:r="http://schemas.openxmlformats.org/officeDocument/2006/relationships" r:embed="rId1"/>
        <a:stretch>
          <a:fillRect/>
        </a:stretch>
      </xdr:blipFill>
      <xdr:spPr bwMode="auto">
        <a:xfrm>
          <a:off x="1400175" y="806291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403" name="Picture 363" descr="https://apps.fldfs.com/SURVEY/Images/spacer.gif">
          <a:extLst>
            <a:ext uri="{FF2B5EF4-FFF2-40B4-BE49-F238E27FC236}">
              <a16:creationId xmlns:a16="http://schemas.microsoft.com/office/drawing/2014/main" id="{00000000-0008-0000-0A00-00009301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404" name="Picture 363" descr="https://apps.fldfs.com/SURVEY/Images/spacer.gif">
          <a:extLst>
            <a:ext uri="{FF2B5EF4-FFF2-40B4-BE49-F238E27FC236}">
              <a16:creationId xmlns:a16="http://schemas.microsoft.com/office/drawing/2014/main" id="{00000000-0008-0000-0A00-00009401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405" name="Picture 363" descr="https://apps.fldfs.com/SURVEY/Images/spacer.gif">
          <a:extLst>
            <a:ext uri="{FF2B5EF4-FFF2-40B4-BE49-F238E27FC236}">
              <a16:creationId xmlns:a16="http://schemas.microsoft.com/office/drawing/2014/main" id="{00000000-0008-0000-0A00-00009501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406" name="Picture 363" descr="https://apps.fldfs.com/SURVEY/Images/spacer.gif">
          <a:extLst>
            <a:ext uri="{FF2B5EF4-FFF2-40B4-BE49-F238E27FC236}">
              <a16:creationId xmlns:a16="http://schemas.microsoft.com/office/drawing/2014/main" id="{00000000-0008-0000-0A00-00009601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436</xdr:row>
      <xdr:rowOff>0</xdr:rowOff>
    </xdr:from>
    <xdr:to>
      <xdr:col>8</xdr:col>
      <xdr:colOff>9525</xdr:colOff>
      <xdr:row>436</xdr:row>
      <xdr:rowOff>9525</xdr:rowOff>
    </xdr:to>
    <xdr:pic>
      <xdr:nvPicPr>
        <xdr:cNvPr id="407" name="Picture 363" descr="https://apps.fldfs.com/SURVEY/Images/spacer.gif">
          <a:extLst>
            <a:ext uri="{FF2B5EF4-FFF2-40B4-BE49-F238E27FC236}">
              <a16:creationId xmlns:a16="http://schemas.microsoft.com/office/drawing/2014/main" id="{00000000-0008-0000-0A00-000097010000}"/>
            </a:ext>
          </a:extLst>
        </xdr:cNvPr>
        <xdr:cNvPicPr>
          <a:picLocks noChangeAspect="1"/>
        </xdr:cNvPicPr>
      </xdr:nvPicPr>
      <xdr:blipFill>
        <a:blip xmlns:r="http://schemas.openxmlformats.org/officeDocument/2006/relationships" r:embed="rId1"/>
        <a:stretch>
          <a:fillRect/>
        </a:stretch>
      </xdr:blipFill>
      <xdr:spPr bwMode="auto">
        <a:xfrm>
          <a:off x="1400175" y="84629625"/>
          <a:ext cx="9525" cy="9525"/>
        </a:xfrm>
        <a:prstGeom prst="rect">
          <a:avLst/>
        </a:prstGeom>
        <a:noFill/>
        <a:ln w="9525">
          <a:noFill/>
        </a:ln>
      </xdr:spPr>
    </xdr:pic>
    <xdr:clientData/>
  </xdr:twoCellAnchor>
  <xdr:twoCellAnchor>
    <xdr:from>
      <xdr:col>8</xdr:col>
      <xdr:colOff>0</xdr:colOff>
      <xdr:row>437</xdr:row>
      <xdr:rowOff>0</xdr:rowOff>
    </xdr:from>
    <xdr:to>
      <xdr:col>8</xdr:col>
      <xdr:colOff>9525</xdr:colOff>
      <xdr:row>437</xdr:row>
      <xdr:rowOff>9525</xdr:rowOff>
    </xdr:to>
    <xdr:pic>
      <xdr:nvPicPr>
        <xdr:cNvPr id="408" name="Picture 363" descr="https://apps.fldfs.com/SURVEY/Images/spacer.gif">
          <a:extLst>
            <a:ext uri="{FF2B5EF4-FFF2-40B4-BE49-F238E27FC236}">
              <a16:creationId xmlns:a16="http://schemas.microsoft.com/office/drawing/2014/main" id="{00000000-0008-0000-0A00-000098010000}"/>
            </a:ext>
          </a:extLst>
        </xdr:cNvPr>
        <xdr:cNvPicPr>
          <a:picLocks noChangeAspect="1"/>
        </xdr:cNvPicPr>
      </xdr:nvPicPr>
      <xdr:blipFill>
        <a:blip xmlns:r="http://schemas.openxmlformats.org/officeDocument/2006/relationships" r:embed="rId1"/>
        <a:stretch>
          <a:fillRect/>
        </a:stretch>
      </xdr:blipFill>
      <xdr:spPr bwMode="auto">
        <a:xfrm>
          <a:off x="1400175" y="84820125"/>
          <a:ext cx="9525" cy="9525"/>
        </a:xfrm>
        <a:prstGeom prst="rect">
          <a:avLst/>
        </a:prstGeom>
        <a:noFill/>
        <a:ln w="9525">
          <a:noFill/>
        </a:ln>
      </xdr:spPr>
    </xdr:pic>
    <xdr:clientData/>
  </xdr:twoCellAnchor>
  <xdr:twoCellAnchor>
    <xdr:from>
      <xdr:col>8</xdr:col>
      <xdr:colOff>0</xdr:colOff>
      <xdr:row>438</xdr:row>
      <xdr:rowOff>0</xdr:rowOff>
    </xdr:from>
    <xdr:to>
      <xdr:col>8</xdr:col>
      <xdr:colOff>9525</xdr:colOff>
      <xdr:row>438</xdr:row>
      <xdr:rowOff>9525</xdr:rowOff>
    </xdr:to>
    <xdr:pic>
      <xdr:nvPicPr>
        <xdr:cNvPr id="409" name="Picture 363" descr="https://apps.fldfs.com/SURVEY/Images/spacer.gif">
          <a:extLst>
            <a:ext uri="{FF2B5EF4-FFF2-40B4-BE49-F238E27FC236}">
              <a16:creationId xmlns:a16="http://schemas.microsoft.com/office/drawing/2014/main" id="{00000000-0008-0000-0A00-000099010000}"/>
            </a:ext>
          </a:extLst>
        </xdr:cNvPr>
        <xdr:cNvPicPr>
          <a:picLocks noChangeAspect="1"/>
        </xdr:cNvPicPr>
      </xdr:nvPicPr>
      <xdr:blipFill>
        <a:blip xmlns:r="http://schemas.openxmlformats.org/officeDocument/2006/relationships" r:embed="rId1"/>
        <a:stretch>
          <a:fillRect/>
        </a:stretch>
      </xdr:blipFill>
      <xdr:spPr bwMode="auto">
        <a:xfrm>
          <a:off x="1400175" y="85010625"/>
          <a:ext cx="9525" cy="9525"/>
        </a:xfrm>
        <a:prstGeom prst="rect">
          <a:avLst/>
        </a:prstGeom>
        <a:noFill/>
        <a:ln w="9525">
          <a:noFill/>
        </a:ln>
      </xdr:spPr>
    </xdr:pic>
    <xdr:clientData/>
  </xdr:twoCellAnchor>
  <xdr:twoCellAnchor>
    <xdr:from>
      <xdr:col>8</xdr:col>
      <xdr:colOff>0</xdr:colOff>
      <xdr:row>455</xdr:row>
      <xdr:rowOff>0</xdr:rowOff>
    </xdr:from>
    <xdr:to>
      <xdr:col>8</xdr:col>
      <xdr:colOff>9525</xdr:colOff>
      <xdr:row>455</xdr:row>
      <xdr:rowOff>9525</xdr:rowOff>
    </xdr:to>
    <xdr:pic>
      <xdr:nvPicPr>
        <xdr:cNvPr id="410" name="Picture 363" descr="https://apps.fldfs.com/SURVEY/Images/spacer.gif">
          <a:extLst>
            <a:ext uri="{FF2B5EF4-FFF2-40B4-BE49-F238E27FC236}">
              <a16:creationId xmlns:a16="http://schemas.microsoft.com/office/drawing/2014/main" id="{00000000-0008-0000-0A00-00009A010000}"/>
            </a:ext>
          </a:extLst>
        </xdr:cNvPr>
        <xdr:cNvPicPr>
          <a:picLocks noChangeAspect="1"/>
        </xdr:cNvPicPr>
      </xdr:nvPicPr>
      <xdr:blipFill>
        <a:blip xmlns:r="http://schemas.openxmlformats.org/officeDocument/2006/relationships" r:embed="rId1"/>
        <a:stretch>
          <a:fillRect/>
        </a:stretch>
      </xdr:blipFill>
      <xdr:spPr bwMode="auto">
        <a:xfrm>
          <a:off x="1400175" y="88249125"/>
          <a:ext cx="9525" cy="9525"/>
        </a:xfrm>
        <a:prstGeom prst="rect">
          <a:avLst/>
        </a:prstGeom>
        <a:noFill/>
        <a:ln w="9525">
          <a:noFill/>
        </a:ln>
      </xdr:spPr>
    </xdr:pic>
    <xdr:clientData/>
  </xdr:twoCellAnchor>
  <xdr:twoCellAnchor>
    <xdr:from>
      <xdr:col>8</xdr:col>
      <xdr:colOff>0</xdr:colOff>
      <xdr:row>456</xdr:row>
      <xdr:rowOff>0</xdr:rowOff>
    </xdr:from>
    <xdr:to>
      <xdr:col>8</xdr:col>
      <xdr:colOff>9525</xdr:colOff>
      <xdr:row>456</xdr:row>
      <xdr:rowOff>9525</xdr:rowOff>
    </xdr:to>
    <xdr:pic>
      <xdr:nvPicPr>
        <xdr:cNvPr id="411" name="Picture 363" descr="https://apps.fldfs.com/SURVEY/Images/spacer.gif">
          <a:extLst>
            <a:ext uri="{FF2B5EF4-FFF2-40B4-BE49-F238E27FC236}">
              <a16:creationId xmlns:a16="http://schemas.microsoft.com/office/drawing/2014/main" id="{00000000-0008-0000-0A00-00009B010000}"/>
            </a:ext>
          </a:extLst>
        </xdr:cNvPr>
        <xdr:cNvPicPr>
          <a:picLocks noChangeAspect="1"/>
        </xdr:cNvPicPr>
      </xdr:nvPicPr>
      <xdr:blipFill>
        <a:blip xmlns:r="http://schemas.openxmlformats.org/officeDocument/2006/relationships" r:embed="rId1"/>
        <a:stretch>
          <a:fillRect/>
        </a:stretch>
      </xdr:blipFill>
      <xdr:spPr bwMode="auto">
        <a:xfrm>
          <a:off x="1400175" y="88439625"/>
          <a:ext cx="9525" cy="9525"/>
        </a:xfrm>
        <a:prstGeom prst="rect">
          <a:avLst/>
        </a:prstGeom>
        <a:noFill/>
        <a:ln w="9525">
          <a:noFill/>
        </a:ln>
      </xdr:spPr>
    </xdr:pic>
    <xdr:clientData/>
  </xdr:twoCellAnchor>
  <xdr:twoCellAnchor>
    <xdr:from>
      <xdr:col>8</xdr:col>
      <xdr:colOff>0</xdr:colOff>
      <xdr:row>457</xdr:row>
      <xdr:rowOff>0</xdr:rowOff>
    </xdr:from>
    <xdr:to>
      <xdr:col>8</xdr:col>
      <xdr:colOff>9525</xdr:colOff>
      <xdr:row>457</xdr:row>
      <xdr:rowOff>9525</xdr:rowOff>
    </xdr:to>
    <xdr:pic>
      <xdr:nvPicPr>
        <xdr:cNvPr id="412" name="Picture 363" descr="https://apps.fldfs.com/SURVEY/Images/spacer.gif">
          <a:extLst>
            <a:ext uri="{FF2B5EF4-FFF2-40B4-BE49-F238E27FC236}">
              <a16:creationId xmlns:a16="http://schemas.microsoft.com/office/drawing/2014/main" id="{00000000-0008-0000-0A00-00009C010000}"/>
            </a:ext>
          </a:extLst>
        </xdr:cNvPr>
        <xdr:cNvPicPr>
          <a:picLocks noChangeAspect="1"/>
        </xdr:cNvPicPr>
      </xdr:nvPicPr>
      <xdr:blipFill>
        <a:blip xmlns:r="http://schemas.openxmlformats.org/officeDocument/2006/relationships" r:embed="rId1"/>
        <a:stretch>
          <a:fillRect/>
        </a:stretch>
      </xdr:blipFill>
      <xdr:spPr bwMode="auto">
        <a:xfrm>
          <a:off x="1400175" y="88630125"/>
          <a:ext cx="9525" cy="9525"/>
        </a:xfrm>
        <a:prstGeom prst="rect">
          <a:avLst/>
        </a:prstGeom>
        <a:noFill/>
        <a:ln w="9525">
          <a:noFill/>
        </a:ln>
      </xdr:spPr>
    </xdr:pic>
    <xdr:clientData/>
  </xdr:twoCellAnchor>
  <xdr:twoCellAnchor>
    <xdr:from>
      <xdr:col>8</xdr:col>
      <xdr:colOff>0</xdr:colOff>
      <xdr:row>458</xdr:row>
      <xdr:rowOff>0</xdr:rowOff>
    </xdr:from>
    <xdr:to>
      <xdr:col>8</xdr:col>
      <xdr:colOff>9525</xdr:colOff>
      <xdr:row>458</xdr:row>
      <xdr:rowOff>9525</xdr:rowOff>
    </xdr:to>
    <xdr:pic>
      <xdr:nvPicPr>
        <xdr:cNvPr id="413" name="Picture 363" descr="https://apps.fldfs.com/SURVEY/Images/spacer.gif">
          <a:extLst>
            <a:ext uri="{FF2B5EF4-FFF2-40B4-BE49-F238E27FC236}">
              <a16:creationId xmlns:a16="http://schemas.microsoft.com/office/drawing/2014/main" id="{00000000-0008-0000-0A00-00009D010000}"/>
            </a:ext>
          </a:extLst>
        </xdr:cNvPr>
        <xdr:cNvPicPr>
          <a:picLocks noChangeAspect="1"/>
        </xdr:cNvPicPr>
      </xdr:nvPicPr>
      <xdr:blipFill>
        <a:blip xmlns:r="http://schemas.openxmlformats.org/officeDocument/2006/relationships" r:embed="rId1"/>
        <a:stretch>
          <a:fillRect/>
        </a:stretch>
      </xdr:blipFill>
      <xdr:spPr bwMode="auto">
        <a:xfrm>
          <a:off x="1400175" y="88820625"/>
          <a:ext cx="9525" cy="9525"/>
        </a:xfrm>
        <a:prstGeom prst="rect">
          <a:avLst/>
        </a:prstGeom>
        <a:noFill/>
        <a:ln w="9525">
          <a:noFill/>
        </a:ln>
      </xdr:spPr>
    </xdr:pic>
    <xdr:clientData/>
  </xdr:twoCellAnchor>
  <xdr:twoCellAnchor>
    <xdr:from>
      <xdr:col>8</xdr:col>
      <xdr:colOff>0</xdr:colOff>
      <xdr:row>459</xdr:row>
      <xdr:rowOff>0</xdr:rowOff>
    </xdr:from>
    <xdr:to>
      <xdr:col>8</xdr:col>
      <xdr:colOff>9525</xdr:colOff>
      <xdr:row>459</xdr:row>
      <xdr:rowOff>9525</xdr:rowOff>
    </xdr:to>
    <xdr:pic>
      <xdr:nvPicPr>
        <xdr:cNvPr id="414" name="Picture 363" descr="https://apps.fldfs.com/SURVEY/Images/spacer.gif">
          <a:extLst>
            <a:ext uri="{FF2B5EF4-FFF2-40B4-BE49-F238E27FC236}">
              <a16:creationId xmlns:a16="http://schemas.microsoft.com/office/drawing/2014/main" id="{00000000-0008-0000-0A00-00009E010000}"/>
            </a:ext>
          </a:extLst>
        </xdr:cNvPr>
        <xdr:cNvPicPr>
          <a:picLocks noChangeAspect="1"/>
        </xdr:cNvPicPr>
      </xdr:nvPicPr>
      <xdr:blipFill>
        <a:blip xmlns:r="http://schemas.openxmlformats.org/officeDocument/2006/relationships" r:embed="rId1"/>
        <a:stretch>
          <a:fillRect/>
        </a:stretch>
      </xdr:blipFill>
      <xdr:spPr bwMode="auto">
        <a:xfrm>
          <a:off x="1400175" y="89011125"/>
          <a:ext cx="9525" cy="9525"/>
        </a:xfrm>
        <a:prstGeom prst="rect">
          <a:avLst/>
        </a:prstGeom>
        <a:noFill/>
        <a:ln w="9525">
          <a:noFill/>
        </a:ln>
      </xdr:spPr>
    </xdr:pic>
    <xdr:clientData/>
  </xdr:twoCellAnchor>
  <xdr:twoCellAnchor>
    <xdr:from>
      <xdr:col>8</xdr:col>
      <xdr:colOff>0</xdr:colOff>
      <xdr:row>460</xdr:row>
      <xdr:rowOff>0</xdr:rowOff>
    </xdr:from>
    <xdr:to>
      <xdr:col>8</xdr:col>
      <xdr:colOff>9525</xdr:colOff>
      <xdr:row>460</xdr:row>
      <xdr:rowOff>9525</xdr:rowOff>
    </xdr:to>
    <xdr:pic>
      <xdr:nvPicPr>
        <xdr:cNvPr id="415" name="Picture 363" descr="https://apps.fldfs.com/SURVEY/Images/spacer.gif">
          <a:extLst>
            <a:ext uri="{FF2B5EF4-FFF2-40B4-BE49-F238E27FC236}">
              <a16:creationId xmlns:a16="http://schemas.microsoft.com/office/drawing/2014/main" id="{00000000-0008-0000-0A00-00009F010000}"/>
            </a:ext>
          </a:extLst>
        </xdr:cNvPr>
        <xdr:cNvPicPr>
          <a:picLocks noChangeAspect="1"/>
        </xdr:cNvPicPr>
      </xdr:nvPicPr>
      <xdr:blipFill>
        <a:blip xmlns:r="http://schemas.openxmlformats.org/officeDocument/2006/relationships" r:embed="rId1"/>
        <a:stretch>
          <a:fillRect/>
        </a:stretch>
      </xdr:blipFill>
      <xdr:spPr bwMode="auto">
        <a:xfrm>
          <a:off x="1400175" y="89201625"/>
          <a:ext cx="9525" cy="9525"/>
        </a:xfrm>
        <a:prstGeom prst="rect">
          <a:avLst/>
        </a:prstGeom>
        <a:noFill/>
        <a:ln w="9525">
          <a:noFill/>
        </a:ln>
      </xdr:spPr>
    </xdr:pic>
    <xdr:clientData/>
  </xdr:twoCellAnchor>
  <xdr:twoCellAnchor>
    <xdr:from>
      <xdr:col>8</xdr:col>
      <xdr:colOff>0</xdr:colOff>
      <xdr:row>477</xdr:row>
      <xdr:rowOff>0</xdr:rowOff>
    </xdr:from>
    <xdr:to>
      <xdr:col>8</xdr:col>
      <xdr:colOff>9525</xdr:colOff>
      <xdr:row>477</xdr:row>
      <xdr:rowOff>9525</xdr:rowOff>
    </xdr:to>
    <xdr:pic>
      <xdr:nvPicPr>
        <xdr:cNvPr id="416" name="Picture 363" descr="https://apps.fldfs.com/SURVEY/Images/spacer.gif">
          <a:extLst>
            <a:ext uri="{FF2B5EF4-FFF2-40B4-BE49-F238E27FC236}">
              <a16:creationId xmlns:a16="http://schemas.microsoft.com/office/drawing/2014/main" id="{00000000-0008-0000-0A00-0000A0010000}"/>
            </a:ext>
          </a:extLst>
        </xdr:cNvPr>
        <xdr:cNvPicPr>
          <a:picLocks noChangeAspect="1"/>
        </xdr:cNvPicPr>
      </xdr:nvPicPr>
      <xdr:blipFill>
        <a:blip xmlns:r="http://schemas.openxmlformats.org/officeDocument/2006/relationships" r:embed="rId1"/>
        <a:stretch>
          <a:fillRect/>
        </a:stretch>
      </xdr:blipFill>
      <xdr:spPr bwMode="auto">
        <a:xfrm>
          <a:off x="1400175" y="92440125"/>
          <a:ext cx="9525" cy="9525"/>
        </a:xfrm>
        <a:prstGeom prst="rect">
          <a:avLst/>
        </a:prstGeom>
        <a:noFill/>
        <a:ln w="9525">
          <a:noFill/>
        </a:ln>
      </xdr:spPr>
    </xdr:pic>
    <xdr:clientData/>
  </xdr:twoCellAnchor>
  <xdr:twoCellAnchor>
    <xdr:from>
      <xdr:col>8</xdr:col>
      <xdr:colOff>0</xdr:colOff>
      <xdr:row>478</xdr:row>
      <xdr:rowOff>0</xdr:rowOff>
    </xdr:from>
    <xdr:to>
      <xdr:col>8</xdr:col>
      <xdr:colOff>9525</xdr:colOff>
      <xdr:row>478</xdr:row>
      <xdr:rowOff>9525</xdr:rowOff>
    </xdr:to>
    <xdr:pic>
      <xdr:nvPicPr>
        <xdr:cNvPr id="417" name="Picture 363" descr="https://apps.fldfs.com/SURVEY/Images/spacer.gif">
          <a:extLst>
            <a:ext uri="{FF2B5EF4-FFF2-40B4-BE49-F238E27FC236}">
              <a16:creationId xmlns:a16="http://schemas.microsoft.com/office/drawing/2014/main" id="{00000000-0008-0000-0A00-0000A1010000}"/>
            </a:ext>
          </a:extLst>
        </xdr:cNvPr>
        <xdr:cNvPicPr>
          <a:picLocks noChangeAspect="1"/>
        </xdr:cNvPicPr>
      </xdr:nvPicPr>
      <xdr:blipFill>
        <a:blip xmlns:r="http://schemas.openxmlformats.org/officeDocument/2006/relationships" r:embed="rId1"/>
        <a:stretch>
          <a:fillRect/>
        </a:stretch>
      </xdr:blipFill>
      <xdr:spPr bwMode="auto">
        <a:xfrm>
          <a:off x="1400175" y="92630625"/>
          <a:ext cx="9525" cy="9525"/>
        </a:xfrm>
        <a:prstGeom prst="rect">
          <a:avLst/>
        </a:prstGeom>
        <a:noFill/>
        <a:ln w="9525">
          <a:noFill/>
        </a:ln>
      </xdr:spPr>
    </xdr:pic>
    <xdr:clientData/>
  </xdr:twoCellAnchor>
  <xdr:twoCellAnchor>
    <xdr:from>
      <xdr:col>8</xdr:col>
      <xdr:colOff>0</xdr:colOff>
      <xdr:row>479</xdr:row>
      <xdr:rowOff>0</xdr:rowOff>
    </xdr:from>
    <xdr:to>
      <xdr:col>8</xdr:col>
      <xdr:colOff>9525</xdr:colOff>
      <xdr:row>479</xdr:row>
      <xdr:rowOff>9525</xdr:rowOff>
    </xdr:to>
    <xdr:pic>
      <xdr:nvPicPr>
        <xdr:cNvPr id="418" name="Picture 363" descr="https://apps.fldfs.com/SURVEY/Images/spacer.gif">
          <a:extLst>
            <a:ext uri="{FF2B5EF4-FFF2-40B4-BE49-F238E27FC236}">
              <a16:creationId xmlns:a16="http://schemas.microsoft.com/office/drawing/2014/main" id="{00000000-0008-0000-0A00-0000A2010000}"/>
            </a:ext>
          </a:extLst>
        </xdr:cNvPr>
        <xdr:cNvPicPr>
          <a:picLocks noChangeAspect="1"/>
        </xdr:cNvPicPr>
      </xdr:nvPicPr>
      <xdr:blipFill>
        <a:blip xmlns:r="http://schemas.openxmlformats.org/officeDocument/2006/relationships" r:embed="rId1"/>
        <a:stretch>
          <a:fillRect/>
        </a:stretch>
      </xdr:blipFill>
      <xdr:spPr bwMode="auto">
        <a:xfrm>
          <a:off x="1400175" y="92821125"/>
          <a:ext cx="9525" cy="9525"/>
        </a:xfrm>
        <a:prstGeom prst="rect">
          <a:avLst/>
        </a:prstGeom>
        <a:noFill/>
        <a:ln w="9525">
          <a:noFill/>
        </a:ln>
      </xdr:spPr>
    </xdr:pic>
    <xdr:clientData/>
  </xdr:twoCellAnchor>
  <xdr:twoCellAnchor>
    <xdr:from>
      <xdr:col>8</xdr:col>
      <xdr:colOff>0</xdr:colOff>
      <xdr:row>480</xdr:row>
      <xdr:rowOff>0</xdr:rowOff>
    </xdr:from>
    <xdr:to>
      <xdr:col>8</xdr:col>
      <xdr:colOff>9525</xdr:colOff>
      <xdr:row>480</xdr:row>
      <xdr:rowOff>9525</xdr:rowOff>
    </xdr:to>
    <xdr:pic>
      <xdr:nvPicPr>
        <xdr:cNvPr id="419" name="Picture 363" descr="https://apps.fldfs.com/SURVEY/Images/spacer.gif">
          <a:extLst>
            <a:ext uri="{FF2B5EF4-FFF2-40B4-BE49-F238E27FC236}">
              <a16:creationId xmlns:a16="http://schemas.microsoft.com/office/drawing/2014/main" id="{00000000-0008-0000-0A00-0000A3010000}"/>
            </a:ext>
          </a:extLst>
        </xdr:cNvPr>
        <xdr:cNvPicPr>
          <a:picLocks noChangeAspect="1"/>
        </xdr:cNvPicPr>
      </xdr:nvPicPr>
      <xdr:blipFill>
        <a:blip xmlns:r="http://schemas.openxmlformats.org/officeDocument/2006/relationships" r:embed="rId1"/>
        <a:stretch>
          <a:fillRect/>
        </a:stretch>
      </xdr:blipFill>
      <xdr:spPr bwMode="auto">
        <a:xfrm>
          <a:off x="1400175" y="93011625"/>
          <a:ext cx="9525" cy="9525"/>
        </a:xfrm>
        <a:prstGeom prst="rect">
          <a:avLst/>
        </a:prstGeom>
        <a:noFill/>
        <a:ln w="9525">
          <a:noFill/>
        </a:ln>
      </xdr:spPr>
    </xdr:pic>
    <xdr:clientData/>
  </xdr:twoCellAnchor>
  <xdr:twoCellAnchor>
    <xdr:from>
      <xdr:col>8</xdr:col>
      <xdr:colOff>0</xdr:colOff>
      <xdr:row>481</xdr:row>
      <xdr:rowOff>0</xdr:rowOff>
    </xdr:from>
    <xdr:to>
      <xdr:col>8</xdr:col>
      <xdr:colOff>9525</xdr:colOff>
      <xdr:row>481</xdr:row>
      <xdr:rowOff>9525</xdr:rowOff>
    </xdr:to>
    <xdr:pic>
      <xdr:nvPicPr>
        <xdr:cNvPr id="420" name="Picture 363" descr="https://apps.fldfs.com/SURVEY/Images/spacer.gif">
          <a:extLst>
            <a:ext uri="{FF2B5EF4-FFF2-40B4-BE49-F238E27FC236}">
              <a16:creationId xmlns:a16="http://schemas.microsoft.com/office/drawing/2014/main" id="{00000000-0008-0000-0A00-0000A4010000}"/>
            </a:ext>
          </a:extLst>
        </xdr:cNvPr>
        <xdr:cNvPicPr>
          <a:picLocks noChangeAspect="1"/>
        </xdr:cNvPicPr>
      </xdr:nvPicPr>
      <xdr:blipFill>
        <a:blip xmlns:r="http://schemas.openxmlformats.org/officeDocument/2006/relationships" r:embed="rId1"/>
        <a:stretch>
          <a:fillRect/>
        </a:stretch>
      </xdr:blipFill>
      <xdr:spPr bwMode="auto">
        <a:xfrm>
          <a:off x="1400175" y="93202125"/>
          <a:ext cx="9525" cy="9525"/>
        </a:xfrm>
        <a:prstGeom prst="rect">
          <a:avLst/>
        </a:prstGeom>
        <a:noFill/>
        <a:ln w="9525">
          <a:noFill/>
        </a:ln>
      </xdr:spPr>
    </xdr:pic>
    <xdr:clientData/>
  </xdr:twoCellAnchor>
  <xdr:twoCellAnchor>
    <xdr:from>
      <xdr:col>8</xdr:col>
      <xdr:colOff>0</xdr:colOff>
      <xdr:row>498</xdr:row>
      <xdr:rowOff>0</xdr:rowOff>
    </xdr:from>
    <xdr:to>
      <xdr:col>8</xdr:col>
      <xdr:colOff>9525</xdr:colOff>
      <xdr:row>498</xdr:row>
      <xdr:rowOff>9525</xdr:rowOff>
    </xdr:to>
    <xdr:pic>
      <xdr:nvPicPr>
        <xdr:cNvPr id="421" name="Picture 363" descr="https://apps.fldfs.com/SURVEY/Images/spacer.gif">
          <a:extLst>
            <a:ext uri="{FF2B5EF4-FFF2-40B4-BE49-F238E27FC236}">
              <a16:creationId xmlns:a16="http://schemas.microsoft.com/office/drawing/2014/main" id="{00000000-0008-0000-0A00-0000A5010000}"/>
            </a:ext>
          </a:extLst>
        </xdr:cNvPr>
        <xdr:cNvPicPr>
          <a:picLocks noChangeAspect="1"/>
        </xdr:cNvPicPr>
      </xdr:nvPicPr>
      <xdr:blipFill>
        <a:blip xmlns:r="http://schemas.openxmlformats.org/officeDocument/2006/relationships" r:embed="rId1"/>
        <a:stretch>
          <a:fillRect/>
        </a:stretch>
      </xdr:blipFill>
      <xdr:spPr bwMode="auto">
        <a:xfrm>
          <a:off x="1400175" y="96440625"/>
          <a:ext cx="9525" cy="9525"/>
        </a:xfrm>
        <a:prstGeom prst="rect">
          <a:avLst/>
        </a:prstGeom>
        <a:noFill/>
        <a:ln w="9525">
          <a:noFill/>
        </a:ln>
      </xdr:spPr>
    </xdr:pic>
    <xdr:clientData/>
  </xdr:twoCellAnchor>
  <xdr:twoCellAnchor>
    <xdr:from>
      <xdr:col>8</xdr:col>
      <xdr:colOff>0</xdr:colOff>
      <xdr:row>499</xdr:row>
      <xdr:rowOff>0</xdr:rowOff>
    </xdr:from>
    <xdr:to>
      <xdr:col>8</xdr:col>
      <xdr:colOff>9525</xdr:colOff>
      <xdr:row>499</xdr:row>
      <xdr:rowOff>9525</xdr:rowOff>
    </xdr:to>
    <xdr:pic>
      <xdr:nvPicPr>
        <xdr:cNvPr id="422" name="Picture 363" descr="https://apps.fldfs.com/SURVEY/Images/spacer.gif">
          <a:extLst>
            <a:ext uri="{FF2B5EF4-FFF2-40B4-BE49-F238E27FC236}">
              <a16:creationId xmlns:a16="http://schemas.microsoft.com/office/drawing/2014/main" id="{00000000-0008-0000-0A00-0000A6010000}"/>
            </a:ext>
          </a:extLst>
        </xdr:cNvPr>
        <xdr:cNvPicPr>
          <a:picLocks noChangeAspect="1"/>
        </xdr:cNvPicPr>
      </xdr:nvPicPr>
      <xdr:blipFill>
        <a:blip xmlns:r="http://schemas.openxmlformats.org/officeDocument/2006/relationships" r:embed="rId1"/>
        <a:stretch>
          <a:fillRect/>
        </a:stretch>
      </xdr:blipFill>
      <xdr:spPr bwMode="auto">
        <a:xfrm>
          <a:off x="1400175" y="96621600"/>
          <a:ext cx="9525" cy="9525"/>
        </a:xfrm>
        <a:prstGeom prst="rect">
          <a:avLst/>
        </a:prstGeom>
        <a:noFill/>
        <a:ln w="9525">
          <a:noFill/>
        </a:ln>
      </xdr:spPr>
    </xdr:pic>
    <xdr:clientData/>
  </xdr:twoCellAnchor>
  <xdr:twoCellAnchor>
    <xdr:from>
      <xdr:col>8</xdr:col>
      <xdr:colOff>0</xdr:colOff>
      <xdr:row>500</xdr:row>
      <xdr:rowOff>0</xdr:rowOff>
    </xdr:from>
    <xdr:to>
      <xdr:col>8</xdr:col>
      <xdr:colOff>9525</xdr:colOff>
      <xdr:row>500</xdr:row>
      <xdr:rowOff>9525</xdr:rowOff>
    </xdr:to>
    <xdr:pic>
      <xdr:nvPicPr>
        <xdr:cNvPr id="423" name="Picture 363" descr="https://apps.fldfs.com/SURVEY/Images/spacer.gif">
          <a:extLst>
            <a:ext uri="{FF2B5EF4-FFF2-40B4-BE49-F238E27FC236}">
              <a16:creationId xmlns:a16="http://schemas.microsoft.com/office/drawing/2014/main" id="{00000000-0008-0000-0A00-0000A7010000}"/>
            </a:ext>
          </a:extLst>
        </xdr:cNvPr>
        <xdr:cNvPicPr>
          <a:picLocks noChangeAspect="1"/>
        </xdr:cNvPicPr>
      </xdr:nvPicPr>
      <xdr:blipFill>
        <a:blip xmlns:r="http://schemas.openxmlformats.org/officeDocument/2006/relationships" r:embed="rId1"/>
        <a:stretch>
          <a:fillRect/>
        </a:stretch>
      </xdr:blipFill>
      <xdr:spPr bwMode="auto">
        <a:xfrm>
          <a:off x="1400175" y="968121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24" name="Picture 363" descr="https://apps.fldfs.com/SURVEY/Images/spacer.gif">
          <a:extLst>
            <a:ext uri="{FF2B5EF4-FFF2-40B4-BE49-F238E27FC236}">
              <a16:creationId xmlns:a16="http://schemas.microsoft.com/office/drawing/2014/main" id="{00000000-0008-0000-0A00-0000A8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25" name="Picture 363" descr="https://apps.fldfs.com/SURVEY/Images/spacer.gif">
          <a:extLst>
            <a:ext uri="{FF2B5EF4-FFF2-40B4-BE49-F238E27FC236}">
              <a16:creationId xmlns:a16="http://schemas.microsoft.com/office/drawing/2014/main" id="{00000000-0008-0000-0A00-0000A9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503</xdr:row>
      <xdr:rowOff>0</xdr:rowOff>
    </xdr:from>
    <xdr:to>
      <xdr:col>8</xdr:col>
      <xdr:colOff>9525</xdr:colOff>
      <xdr:row>503</xdr:row>
      <xdr:rowOff>9525</xdr:rowOff>
    </xdr:to>
    <xdr:pic>
      <xdr:nvPicPr>
        <xdr:cNvPr id="426" name="Picture 363" descr="https://apps.fldfs.com/SURVEY/Images/spacer.gif">
          <a:extLst>
            <a:ext uri="{FF2B5EF4-FFF2-40B4-BE49-F238E27FC236}">
              <a16:creationId xmlns:a16="http://schemas.microsoft.com/office/drawing/2014/main" id="{00000000-0008-0000-0A00-0000AA010000}"/>
            </a:ext>
          </a:extLst>
        </xdr:cNvPr>
        <xdr:cNvPicPr>
          <a:picLocks noChangeAspect="1"/>
        </xdr:cNvPicPr>
      </xdr:nvPicPr>
      <xdr:blipFill>
        <a:blip xmlns:r="http://schemas.openxmlformats.org/officeDocument/2006/relationships" r:embed="rId1"/>
        <a:stretch>
          <a:fillRect/>
        </a:stretch>
      </xdr:blipFill>
      <xdr:spPr bwMode="auto">
        <a:xfrm>
          <a:off x="1400175" y="97383600"/>
          <a:ext cx="9525" cy="9525"/>
        </a:xfrm>
        <a:prstGeom prst="rect">
          <a:avLst/>
        </a:prstGeom>
        <a:noFill/>
        <a:ln w="9525">
          <a:noFill/>
        </a:ln>
      </xdr:spPr>
    </xdr:pic>
    <xdr:clientData/>
  </xdr:twoCellAnchor>
  <xdr:twoCellAnchor>
    <xdr:from>
      <xdr:col>8</xdr:col>
      <xdr:colOff>0</xdr:colOff>
      <xdr:row>504</xdr:row>
      <xdr:rowOff>0</xdr:rowOff>
    </xdr:from>
    <xdr:to>
      <xdr:col>8</xdr:col>
      <xdr:colOff>9525</xdr:colOff>
      <xdr:row>504</xdr:row>
      <xdr:rowOff>9525</xdr:rowOff>
    </xdr:to>
    <xdr:pic>
      <xdr:nvPicPr>
        <xdr:cNvPr id="427" name="Picture 363" descr="https://apps.fldfs.com/SURVEY/Images/spacer.gif">
          <a:extLst>
            <a:ext uri="{FF2B5EF4-FFF2-40B4-BE49-F238E27FC236}">
              <a16:creationId xmlns:a16="http://schemas.microsoft.com/office/drawing/2014/main" id="{00000000-0008-0000-0A00-0000AB010000}"/>
            </a:ext>
          </a:extLst>
        </xdr:cNvPr>
        <xdr:cNvPicPr>
          <a:picLocks noChangeAspect="1"/>
        </xdr:cNvPicPr>
      </xdr:nvPicPr>
      <xdr:blipFill>
        <a:blip xmlns:r="http://schemas.openxmlformats.org/officeDocument/2006/relationships" r:embed="rId1"/>
        <a:stretch>
          <a:fillRect/>
        </a:stretch>
      </xdr:blipFill>
      <xdr:spPr bwMode="auto">
        <a:xfrm>
          <a:off x="1400175" y="97574100"/>
          <a:ext cx="9525" cy="9525"/>
        </a:xfrm>
        <a:prstGeom prst="rect">
          <a:avLst/>
        </a:prstGeom>
        <a:noFill/>
        <a:ln w="9525">
          <a:noFill/>
        </a:ln>
      </xdr:spPr>
    </xdr:pic>
    <xdr:clientData/>
  </xdr:twoCellAnchor>
  <xdr:twoCellAnchor>
    <xdr:from>
      <xdr:col>8</xdr:col>
      <xdr:colOff>0</xdr:colOff>
      <xdr:row>521</xdr:row>
      <xdr:rowOff>0</xdr:rowOff>
    </xdr:from>
    <xdr:to>
      <xdr:col>8</xdr:col>
      <xdr:colOff>9525</xdr:colOff>
      <xdr:row>521</xdr:row>
      <xdr:rowOff>9525</xdr:rowOff>
    </xdr:to>
    <xdr:pic>
      <xdr:nvPicPr>
        <xdr:cNvPr id="428" name="Picture 363" descr="https://apps.fldfs.com/SURVEY/Images/spacer.gif">
          <a:extLst>
            <a:ext uri="{FF2B5EF4-FFF2-40B4-BE49-F238E27FC236}">
              <a16:creationId xmlns:a16="http://schemas.microsoft.com/office/drawing/2014/main" id="{00000000-0008-0000-0A00-0000AC010000}"/>
            </a:ext>
          </a:extLst>
        </xdr:cNvPr>
        <xdr:cNvPicPr>
          <a:picLocks noChangeAspect="1"/>
        </xdr:cNvPicPr>
      </xdr:nvPicPr>
      <xdr:blipFill>
        <a:blip xmlns:r="http://schemas.openxmlformats.org/officeDocument/2006/relationships" r:embed="rId1"/>
        <a:stretch>
          <a:fillRect/>
        </a:stretch>
      </xdr:blipFill>
      <xdr:spPr bwMode="auto">
        <a:xfrm>
          <a:off x="1400175" y="100812600"/>
          <a:ext cx="9525" cy="9525"/>
        </a:xfrm>
        <a:prstGeom prst="rect">
          <a:avLst/>
        </a:prstGeom>
        <a:noFill/>
        <a:ln w="9525">
          <a:noFill/>
        </a:ln>
      </xdr:spPr>
    </xdr:pic>
    <xdr:clientData/>
  </xdr:twoCellAnchor>
  <xdr:twoCellAnchor>
    <xdr:from>
      <xdr:col>8</xdr:col>
      <xdr:colOff>0</xdr:colOff>
      <xdr:row>522</xdr:row>
      <xdr:rowOff>0</xdr:rowOff>
    </xdr:from>
    <xdr:to>
      <xdr:col>8</xdr:col>
      <xdr:colOff>9525</xdr:colOff>
      <xdr:row>522</xdr:row>
      <xdr:rowOff>9525</xdr:rowOff>
    </xdr:to>
    <xdr:pic>
      <xdr:nvPicPr>
        <xdr:cNvPr id="429" name="Picture 363" descr="https://apps.fldfs.com/SURVEY/Images/spacer.gif">
          <a:extLst>
            <a:ext uri="{FF2B5EF4-FFF2-40B4-BE49-F238E27FC236}">
              <a16:creationId xmlns:a16="http://schemas.microsoft.com/office/drawing/2014/main" id="{00000000-0008-0000-0A00-0000AD010000}"/>
            </a:ext>
          </a:extLst>
        </xdr:cNvPr>
        <xdr:cNvPicPr>
          <a:picLocks noChangeAspect="1"/>
        </xdr:cNvPicPr>
      </xdr:nvPicPr>
      <xdr:blipFill>
        <a:blip xmlns:r="http://schemas.openxmlformats.org/officeDocument/2006/relationships" r:embed="rId1"/>
        <a:stretch>
          <a:fillRect/>
        </a:stretch>
      </xdr:blipFill>
      <xdr:spPr bwMode="auto">
        <a:xfrm>
          <a:off x="1400175" y="1010031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430" name="Picture 363" descr="https://apps.fldfs.com/SURVEY/Images/spacer.gif">
          <a:extLst>
            <a:ext uri="{FF2B5EF4-FFF2-40B4-BE49-F238E27FC236}">
              <a16:creationId xmlns:a16="http://schemas.microsoft.com/office/drawing/2014/main" id="{00000000-0008-0000-0A00-0000AE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431" name="Picture 363" descr="https://apps.fldfs.com/SURVEY/Images/spacer.gif">
          <a:extLst>
            <a:ext uri="{FF2B5EF4-FFF2-40B4-BE49-F238E27FC236}">
              <a16:creationId xmlns:a16="http://schemas.microsoft.com/office/drawing/2014/main" id="{00000000-0008-0000-0A00-0000AF01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432" name="Picture 363" descr="https://apps.fldfs.com/SURVEY/Images/spacer.gif">
          <a:extLst>
            <a:ext uri="{FF2B5EF4-FFF2-40B4-BE49-F238E27FC236}">
              <a16:creationId xmlns:a16="http://schemas.microsoft.com/office/drawing/2014/main" id="{00000000-0008-0000-0A00-0000B001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433" name="Picture 363" descr="https://apps.fldfs.com/SURVEY/Images/spacer.gif">
          <a:extLst>
            <a:ext uri="{FF2B5EF4-FFF2-40B4-BE49-F238E27FC236}">
              <a16:creationId xmlns:a16="http://schemas.microsoft.com/office/drawing/2014/main" id="{00000000-0008-0000-0A00-0000B101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543</xdr:row>
      <xdr:rowOff>0</xdr:rowOff>
    </xdr:from>
    <xdr:to>
      <xdr:col>8</xdr:col>
      <xdr:colOff>9525</xdr:colOff>
      <xdr:row>543</xdr:row>
      <xdr:rowOff>9525</xdr:rowOff>
    </xdr:to>
    <xdr:pic>
      <xdr:nvPicPr>
        <xdr:cNvPr id="434" name="Picture 363" descr="https://apps.fldfs.com/SURVEY/Images/spacer.gif">
          <a:extLst>
            <a:ext uri="{FF2B5EF4-FFF2-40B4-BE49-F238E27FC236}">
              <a16:creationId xmlns:a16="http://schemas.microsoft.com/office/drawing/2014/main" id="{00000000-0008-0000-0A00-0000B2010000}"/>
            </a:ext>
          </a:extLst>
        </xdr:cNvPr>
        <xdr:cNvPicPr>
          <a:picLocks noChangeAspect="1"/>
        </xdr:cNvPicPr>
      </xdr:nvPicPr>
      <xdr:blipFill>
        <a:blip xmlns:r="http://schemas.openxmlformats.org/officeDocument/2006/relationships" r:embed="rId1"/>
        <a:stretch>
          <a:fillRect/>
        </a:stretch>
      </xdr:blipFill>
      <xdr:spPr bwMode="auto">
        <a:xfrm>
          <a:off x="1400175" y="1050036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435" name="Picture 363" descr="https://apps.fldfs.com/SURVEY/Images/spacer.gif">
          <a:extLst>
            <a:ext uri="{FF2B5EF4-FFF2-40B4-BE49-F238E27FC236}">
              <a16:creationId xmlns:a16="http://schemas.microsoft.com/office/drawing/2014/main" id="{00000000-0008-0000-0A00-0000B301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436" name="Picture 363" descr="https://apps.fldfs.com/SURVEY/Images/spacer.gif">
          <a:extLst>
            <a:ext uri="{FF2B5EF4-FFF2-40B4-BE49-F238E27FC236}">
              <a16:creationId xmlns:a16="http://schemas.microsoft.com/office/drawing/2014/main" id="{00000000-0008-0000-0A00-0000B401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437" name="Picture 363" descr="https://apps.fldfs.com/SURVEY/Images/spacer.gif">
          <a:extLst>
            <a:ext uri="{FF2B5EF4-FFF2-40B4-BE49-F238E27FC236}">
              <a16:creationId xmlns:a16="http://schemas.microsoft.com/office/drawing/2014/main" id="{00000000-0008-0000-0A00-0000B501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438" name="Picture 363" descr="https://apps.fldfs.com/SURVEY/Images/spacer.gif">
          <a:extLst>
            <a:ext uri="{FF2B5EF4-FFF2-40B4-BE49-F238E27FC236}">
              <a16:creationId xmlns:a16="http://schemas.microsoft.com/office/drawing/2014/main" id="{00000000-0008-0000-0A00-0000B601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439" name="Picture 363" descr="https://apps.fldfs.com/SURVEY/Images/spacer.gif">
          <a:extLst>
            <a:ext uri="{FF2B5EF4-FFF2-40B4-BE49-F238E27FC236}">
              <a16:creationId xmlns:a16="http://schemas.microsoft.com/office/drawing/2014/main" id="{00000000-0008-0000-0A00-0000B701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415</xdr:row>
      <xdr:rowOff>0</xdr:rowOff>
    </xdr:from>
    <xdr:to>
      <xdr:col>8</xdr:col>
      <xdr:colOff>9525</xdr:colOff>
      <xdr:row>415</xdr:row>
      <xdr:rowOff>9525</xdr:rowOff>
    </xdr:to>
    <xdr:pic>
      <xdr:nvPicPr>
        <xdr:cNvPr id="440" name="Picture 363" descr="https://apps.fldfs.com/SURVEY/Images/spacer.gif">
          <a:extLst>
            <a:ext uri="{FF2B5EF4-FFF2-40B4-BE49-F238E27FC236}">
              <a16:creationId xmlns:a16="http://schemas.microsoft.com/office/drawing/2014/main" id="{00000000-0008-0000-0A00-0000B8010000}"/>
            </a:ext>
          </a:extLst>
        </xdr:cNvPr>
        <xdr:cNvPicPr>
          <a:picLocks noChangeAspect="1"/>
        </xdr:cNvPicPr>
      </xdr:nvPicPr>
      <xdr:blipFill>
        <a:blip xmlns:r="http://schemas.openxmlformats.org/officeDocument/2006/relationships" r:embed="rId1"/>
        <a:stretch>
          <a:fillRect/>
        </a:stretch>
      </xdr:blipFill>
      <xdr:spPr bwMode="auto">
        <a:xfrm>
          <a:off x="1400175" y="806291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441" name="Picture 363" descr="https://apps.fldfs.com/SURVEY/Images/spacer.gif">
          <a:extLst>
            <a:ext uri="{FF2B5EF4-FFF2-40B4-BE49-F238E27FC236}">
              <a16:creationId xmlns:a16="http://schemas.microsoft.com/office/drawing/2014/main" id="{00000000-0008-0000-0A00-0000B901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442" name="Picture 363" descr="https://apps.fldfs.com/SURVEY/Images/spacer.gif">
          <a:extLst>
            <a:ext uri="{FF2B5EF4-FFF2-40B4-BE49-F238E27FC236}">
              <a16:creationId xmlns:a16="http://schemas.microsoft.com/office/drawing/2014/main" id="{00000000-0008-0000-0A00-0000BA01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443" name="Picture 363" descr="https://apps.fldfs.com/SURVEY/Images/spacer.gif">
          <a:extLst>
            <a:ext uri="{FF2B5EF4-FFF2-40B4-BE49-F238E27FC236}">
              <a16:creationId xmlns:a16="http://schemas.microsoft.com/office/drawing/2014/main" id="{00000000-0008-0000-0A00-0000BB01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444" name="Picture 363" descr="https://apps.fldfs.com/SURVEY/Images/spacer.gif">
          <a:extLst>
            <a:ext uri="{FF2B5EF4-FFF2-40B4-BE49-F238E27FC236}">
              <a16:creationId xmlns:a16="http://schemas.microsoft.com/office/drawing/2014/main" id="{00000000-0008-0000-0A00-0000BC01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436</xdr:row>
      <xdr:rowOff>0</xdr:rowOff>
    </xdr:from>
    <xdr:to>
      <xdr:col>8</xdr:col>
      <xdr:colOff>9525</xdr:colOff>
      <xdr:row>436</xdr:row>
      <xdr:rowOff>9525</xdr:rowOff>
    </xdr:to>
    <xdr:pic>
      <xdr:nvPicPr>
        <xdr:cNvPr id="445" name="Picture 363" descr="https://apps.fldfs.com/SURVEY/Images/spacer.gif">
          <a:extLst>
            <a:ext uri="{FF2B5EF4-FFF2-40B4-BE49-F238E27FC236}">
              <a16:creationId xmlns:a16="http://schemas.microsoft.com/office/drawing/2014/main" id="{00000000-0008-0000-0A00-0000BD010000}"/>
            </a:ext>
          </a:extLst>
        </xdr:cNvPr>
        <xdr:cNvPicPr>
          <a:picLocks noChangeAspect="1"/>
        </xdr:cNvPicPr>
      </xdr:nvPicPr>
      <xdr:blipFill>
        <a:blip xmlns:r="http://schemas.openxmlformats.org/officeDocument/2006/relationships" r:embed="rId1"/>
        <a:stretch>
          <a:fillRect/>
        </a:stretch>
      </xdr:blipFill>
      <xdr:spPr bwMode="auto">
        <a:xfrm>
          <a:off x="1400175" y="84629625"/>
          <a:ext cx="9525" cy="9525"/>
        </a:xfrm>
        <a:prstGeom prst="rect">
          <a:avLst/>
        </a:prstGeom>
        <a:noFill/>
        <a:ln w="9525">
          <a:noFill/>
        </a:ln>
      </xdr:spPr>
    </xdr:pic>
    <xdr:clientData/>
  </xdr:twoCellAnchor>
  <xdr:twoCellAnchor>
    <xdr:from>
      <xdr:col>8</xdr:col>
      <xdr:colOff>0</xdr:colOff>
      <xdr:row>437</xdr:row>
      <xdr:rowOff>0</xdr:rowOff>
    </xdr:from>
    <xdr:to>
      <xdr:col>8</xdr:col>
      <xdr:colOff>9525</xdr:colOff>
      <xdr:row>437</xdr:row>
      <xdr:rowOff>9525</xdr:rowOff>
    </xdr:to>
    <xdr:pic>
      <xdr:nvPicPr>
        <xdr:cNvPr id="446" name="Picture 363" descr="https://apps.fldfs.com/SURVEY/Images/spacer.gif">
          <a:extLst>
            <a:ext uri="{FF2B5EF4-FFF2-40B4-BE49-F238E27FC236}">
              <a16:creationId xmlns:a16="http://schemas.microsoft.com/office/drawing/2014/main" id="{00000000-0008-0000-0A00-0000BE010000}"/>
            </a:ext>
          </a:extLst>
        </xdr:cNvPr>
        <xdr:cNvPicPr>
          <a:picLocks noChangeAspect="1"/>
        </xdr:cNvPicPr>
      </xdr:nvPicPr>
      <xdr:blipFill>
        <a:blip xmlns:r="http://schemas.openxmlformats.org/officeDocument/2006/relationships" r:embed="rId1"/>
        <a:stretch>
          <a:fillRect/>
        </a:stretch>
      </xdr:blipFill>
      <xdr:spPr bwMode="auto">
        <a:xfrm>
          <a:off x="1400175" y="84820125"/>
          <a:ext cx="9525" cy="9525"/>
        </a:xfrm>
        <a:prstGeom prst="rect">
          <a:avLst/>
        </a:prstGeom>
        <a:noFill/>
        <a:ln w="9525">
          <a:noFill/>
        </a:ln>
      </xdr:spPr>
    </xdr:pic>
    <xdr:clientData/>
  </xdr:twoCellAnchor>
  <xdr:twoCellAnchor>
    <xdr:from>
      <xdr:col>8</xdr:col>
      <xdr:colOff>0</xdr:colOff>
      <xdr:row>438</xdr:row>
      <xdr:rowOff>0</xdr:rowOff>
    </xdr:from>
    <xdr:to>
      <xdr:col>8</xdr:col>
      <xdr:colOff>9525</xdr:colOff>
      <xdr:row>438</xdr:row>
      <xdr:rowOff>9525</xdr:rowOff>
    </xdr:to>
    <xdr:pic>
      <xdr:nvPicPr>
        <xdr:cNvPr id="447" name="Picture 363" descr="https://apps.fldfs.com/SURVEY/Images/spacer.gif">
          <a:extLst>
            <a:ext uri="{FF2B5EF4-FFF2-40B4-BE49-F238E27FC236}">
              <a16:creationId xmlns:a16="http://schemas.microsoft.com/office/drawing/2014/main" id="{00000000-0008-0000-0A00-0000BF010000}"/>
            </a:ext>
          </a:extLst>
        </xdr:cNvPr>
        <xdr:cNvPicPr>
          <a:picLocks noChangeAspect="1"/>
        </xdr:cNvPicPr>
      </xdr:nvPicPr>
      <xdr:blipFill>
        <a:blip xmlns:r="http://schemas.openxmlformats.org/officeDocument/2006/relationships" r:embed="rId1"/>
        <a:stretch>
          <a:fillRect/>
        </a:stretch>
      </xdr:blipFill>
      <xdr:spPr bwMode="auto">
        <a:xfrm>
          <a:off x="1400175" y="85010625"/>
          <a:ext cx="9525" cy="9525"/>
        </a:xfrm>
        <a:prstGeom prst="rect">
          <a:avLst/>
        </a:prstGeom>
        <a:noFill/>
        <a:ln w="9525">
          <a:noFill/>
        </a:ln>
      </xdr:spPr>
    </xdr:pic>
    <xdr:clientData/>
  </xdr:twoCellAnchor>
  <xdr:twoCellAnchor>
    <xdr:from>
      <xdr:col>8</xdr:col>
      <xdr:colOff>0</xdr:colOff>
      <xdr:row>455</xdr:row>
      <xdr:rowOff>0</xdr:rowOff>
    </xdr:from>
    <xdr:to>
      <xdr:col>8</xdr:col>
      <xdr:colOff>9525</xdr:colOff>
      <xdr:row>455</xdr:row>
      <xdr:rowOff>9525</xdr:rowOff>
    </xdr:to>
    <xdr:pic>
      <xdr:nvPicPr>
        <xdr:cNvPr id="448" name="Picture 363" descr="https://apps.fldfs.com/SURVEY/Images/spacer.gif">
          <a:extLst>
            <a:ext uri="{FF2B5EF4-FFF2-40B4-BE49-F238E27FC236}">
              <a16:creationId xmlns:a16="http://schemas.microsoft.com/office/drawing/2014/main" id="{00000000-0008-0000-0A00-0000C0010000}"/>
            </a:ext>
          </a:extLst>
        </xdr:cNvPr>
        <xdr:cNvPicPr>
          <a:picLocks noChangeAspect="1"/>
        </xdr:cNvPicPr>
      </xdr:nvPicPr>
      <xdr:blipFill>
        <a:blip xmlns:r="http://schemas.openxmlformats.org/officeDocument/2006/relationships" r:embed="rId1"/>
        <a:stretch>
          <a:fillRect/>
        </a:stretch>
      </xdr:blipFill>
      <xdr:spPr bwMode="auto">
        <a:xfrm>
          <a:off x="1400175" y="88249125"/>
          <a:ext cx="9525" cy="9525"/>
        </a:xfrm>
        <a:prstGeom prst="rect">
          <a:avLst/>
        </a:prstGeom>
        <a:noFill/>
        <a:ln w="9525">
          <a:noFill/>
        </a:ln>
      </xdr:spPr>
    </xdr:pic>
    <xdr:clientData/>
  </xdr:twoCellAnchor>
  <xdr:twoCellAnchor>
    <xdr:from>
      <xdr:col>8</xdr:col>
      <xdr:colOff>0</xdr:colOff>
      <xdr:row>456</xdr:row>
      <xdr:rowOff>0</xdr:rowOff>
    </xdr:from>
    <xdr:to>
      <xdr:col>8</xdr:col>
      <xdr:colOff>9525</xdr:colOff>
      <xdr:row>456</xdr:row>
      <xdr:rowOff>9525</xdr:rowOff>
    </xdr:to>
    <xdr:pic>
      <xdr:nvPicPr>
        <xdr:cNvPr id="449" name="Picture 363" descr="https://apps.fldfs.com/SURVEY/Images/spacer.gif">
          <a:extLst>
            <a:ext uri="{FF2B5EF4-FFF2-40B4-BE49-F238E27FC236}">
              <a16:creationId xmlns:a16="http://schemas.microsoft.com/office/drawing/2014/main" id="{00000000-0008-0000-0A00-0000C1010000}"/>
            </a:ext>
          </a:extLst>
        </xdr:cNvPr>
        <xdr:cNvPicPr>
          <a:picLocks noChangeAspect="1"/>
        </xdr:cNvPicPr>
      </xdr:nvPicPr>
      <xdr:blipFill>
        <a:blip xmlns:r="http://schemas.openxmlformats.org/officeDocument/2006/relationships" r:embed="rId1"/>
        <a:stretch>
          <a:fillRect/>
        </a:stretch>
      </xdr:blipFill>
      <xdr:spPr bwMode="auto">
        <a:xfrm>
          <a:off x="1400175" y="88439625"/>
          <a:ext cx="9525" cy="9525"/>
        </a:xfrm>
        <a:prstGeom prst="rect">
          <a:avLst/>
        </a:prstGeom>
        <a:noFill/>
        <a:ln w="9525">
          <a:noFill/>
        </a:ln>
      </xdr:spPr>
    </xdr:pic>
    <xdr:clientData/>
  </xdr:twoCellAnchor>
  <xdr:twoCellAnchor>
    <xdr:from>
      <xdr:col>8</xdr:col>
      <xdr:colOff>0</xdr:colOff>
      <xdr:row>457</xdr:row>
      <xdr:rowOff>0</xdr:rowOff>
    </xdr:from>
    <xdr:to>
      <xdr:col>8</xdr:col>
      <xdr:colOff>9525</xdr:colOff>
      <xdr:row>457</xdr:row>
      <xdr:rowOff>9525</xdr:rowOff>
    </xdr:to>
    <xdr:pic>
      <xdr:nvPicPr>
        <xdr:cNvPr id="450" name="Picture 363" descr="https://apps.fldfs.com/SURVEY/Images/spacer.gif">
          <a:extLst>
            <a:ext uri="{FF2B5EF4-FFF2-40B4-BE49-F238E27FC236}">
              <a16:creationId xmlns:a16="http://schemas.microsoft.com/office/drawing/2014/main" id="{00000000-0008-0000-0A00-0000C2010000}"/>
            </a:ext>
          </a:extLst>
        </xdr:cNvPr>
        <xdr:cNvPicPr>
          <a:picLocks noChangeAspect="1"/>
        </xdr:cNvPicPr>
      </xdr:nvPicPr>
      <xdr:blipFill>
        <a:blip xmlns:r="http://schemas.openxmlformats.org/officeDocument/2006/relationships" r:embed="rId1"/>
        <a:stretch>
          <a:fillRect/>
        </a:stretch>
      </xdr:blipFill>
      <xdr:spPr bwMode="auto">
        <a:xfrm>
          <a:off x="1400175" y="88630125"/>
          <a:ext cx="9525" cy="9525"/>
        </a:xfrm>
        <a:prstGeom prst="rect">
          <a:avLst/>
        </a:prstGeom>
        <a:noFill/>
        <a:ln w="9525">
          <a:noFill/>
        </a:ln>
      </xdr:spPr>
    </xdr:pic>
    <xdr:clientData/>
  </xdr:twoCellAnchor>
  <xdr:twoCellAnchor>
    <xdr:from>
      <xdr:col>8</xdr:col>
      <xdr:colOff>0</xdr:colOff>
      <xdr:row>458</xdr:row>
      <xdr:rowOff>0</xdr:rowOff>
    </xdr:from>
    <xdr:to>
      <xdr:col>8</xdr:col>
      <xdr:colOff>9525</xdr:colOff>
      <xdr:row>458</xdr:row>
      <xdr:rowOff>9525</xdr:rowOff>
    </xdr:to>
    <xdr:pic>
      <xdr:nvPicPr>
        <xdr:cNvPr id="451" name="Picture 363" descr="https://apps.fldfs.com/SURVEY/Images/spacer.gif">
          <a:extLst>
            <a:ext uri="{FF2B5EF4-FFF2-40B4-BE49-F238E27FC236}">
              <a16:creationId xmlns:a16="http://schemas.microsoft.com/office/drawing/2014/main" id="{00000000-0008-0000-0A00-0000C3010000}"/>
            </a:ext>
          </a:extLst>
        </xdr:cNvPr>
        <xdr:cNvPicPr>
          <a:picLocks noChangeAspect="1"/>
        </xdr:cNvPicPr>
      </xdr:nvPicPr>
      <xdr:blipFill>
        <a:blip xmlns:r="http://schemas.openxmlformats.org/officeDocument/2006/relationships" r:embed="rId1"/>
        <a:stretch>
          <a:fillRect/>
        </a:stretch>
      </xdr:blipFill>
      <xdr:spPr bwMode="auto">
        <a:xfrm>
          <a:off x="1400175" y="88820625"/>
          <a:ext cx="9525" cy="9525"/>
        </a:xfrm>
        <a:prstGeom prst="rect">
          <a:avLst/>
        </a:prstGeom>
        <a:noFill/>
        <a:ln w="9525">
          <a:noFill/>
        </a:ln>
      </xdr:spPr>
    </xdr:pic>
    <xdr:clientData/>
  </xdr:twoCellAnchor>
  <xdr:twoCellAnchor>
    <xdr:from>
      <xdr:col>8</xdr:col>
      <xdr:colOff>0</xdr:colOff>
      <xdr:row>459</xdr:row>
      <xdr:rowOff>0</xdr:rowOff>
    </xdr:from>
    <xdr:to>
      <xdr:col>8</xdr:col>
      <xdr:colOff>9525</xdr:colOff>
      <xdr:row>459</xdr:row>
      <xdr:rowOff>9525</xdr:rowOff>
    </xdr:to>
    <xdr:pic>
      <xdr:nvPicPr>
        <xdr:cNvPr id="452" name="Picture 363" descr="https://apps.fldfs.com/SURVEY/Images/spacer.gif">
          <a:extLst>
            <a:ext uri="{FF2B5EF4-FFF2-40B4-BE49-F238E27FC236}">
              <a16:creationId xmlns:a16="http://schemas.microsoft.com/office/drawing/2014/main" id="{00000000-0008-0000-0A00-0000C4010000}"/>
            </a:ext>
          </a:extLst>
        </xdr:cNvPr>
        <xdr:cNvPicPr>
          <a:picLocks noChangeAspect="1"/>
        </xdr:cNvPicPr>
      </xdr:nvPicPr>
      <xdr:blipFill>
        <a:blip xmlns:r="http://schemas.openxmlformats.org/officeDocument/2006/relationships" r:embed="rId1"/>
        <a:stretch>
          <a:fillRect/>
        </a:stretch>
      </xdr:blipFill>
      <xdr:spPr bwMode="auto">
        <a:xfrm>
          <a:off x="1400175" y="89011125"/>
          <a:ext cx="9525" cy="9525"/>
        </a:xfrm>
        <a:prstGeom prst="rect">
          <a:avLst/>
        </a:prstGeom>
        <a:noFill/>
        <a:ln w="9525">
          <a:noFill/>
        </a:ln>
      </xdr:spPr>
    </xdr:pic>
    <xdr:clientData/>
  </xdr:twoCellAnchor>
  <xdr:twoCellAnchor>
    <xdr:from>
      <xdr:col>8</xdr:col>
      <xdr:colOff>0</xdr:colOff>
      <xdr:row>460</xdr:row>
      <xdr:rowOff>0</xdr:rowOff>
    </xdr:from>
    <xdr:to>
      <xdr:col>8</xdr:col>
      <xdr:colOff>9525</xdr:colOff>
      <xdr:row>460</xdr:row>
      <xdr:rowOff>9525</xdr:rowOff>
    </xdr:to>
    <xdr:pic>
      <xdr:nvPicPr>
        <xdr:cNvPr id="453" name="Picture 363" descr="https://apps.fldfs.com/SURVEY/Images/spacer.gif">
          <a:extLst>
            <a:ext uri="{FF2B5EF4-FFF2-40B4-BE49-F238E27FC236}">
              <a16:creationId xmlns:a16="http://schemas.microsoft.com/office/drawing/2014/main" id="{00000000-0008-0000-0A00-0000C5010000}"/>
            </a:ext>
          </a:extLst>
        </xdr:cNvPr>
        <xdr:cNvPicPr>
          <a:picLocks noChangeAspect="1"/>
        </xdr:cNvPicPr>
      </xdr:nvPicPr>
      <xdr:blipFill>
        <a:blip xmlns:r="http://schemas.openxmlformats.org/officeDocument/2006/relationships" r:embed="rId1"/>
        <a:stretch>
          <a:fillRect/>
        </a:stretch>
      </xdr:blipFill>
      <xdr:spPr bwMode="auto">
        <a:xfrm>
          <a:off x="1400175" y="89201625"/>
          <a:ext cx="9525" cy="9525"/>
        </a:xfrm>
        <a:prstGeom prst="rect">
          <a:avLst/>
        </a:prstGeom>
        <a:noFill/>
        <a:ln w="9525">
          <a:noFill/>
        </a:ln>
      </xdr:spPr>
    </xdr:pic>
    <xdr:clientData/>
  </xdr:twoCellAnchor>
  <xdr:twoCellAnchor>
    <xdr:from>
      <xdr:col>8</xdr:col>
      <xdr:colOff>0</xdr:colOff>
      <xdr:row>477</xdr:row>
      <xdr:rowOff>0</xdr:rowOff>
    </xdr:from>
    <xdr:to>
      <xdr:col>8</xdr:col>
      <xdr:colOff>9525</xdr:colOff>
      <xdr:row>477</xdr:row>
      <xdr:rowOff>9525</xdr:rowOff>
    </xdr:to>
    <xdr:pic>
      <xdr:nvPicPr>
        <xdr:cNvPr id="454" name="Picture 363" descr="https://apps.fldfs.com/SURVEY/Images/spacer.gif">
          <a:extLst>
            <a:ext uri="{FF2B5EF4-FFF2-40B4-BE49-F238E27FC236}">
              <a16:creationId xmlns:a16="http://schemas.microsoft.com/office/drawing/2014/main" id="{00000000-0008-0000-0A00-0000C6010000}"/>
            </a:ext>
          </a:extLst>
        </xdr:cNvPr>
        <xdr:cNvPicPr>
          <a:picLocks noChangeAspect="1"/>
        </xdr:cNvPicPr>
      </xdr:nvPicPr>
      <xdr:blipFill>
        <a:blip xmlns:r="http://schemas.openxmlformats.org/officeDocument/2006/relationships" r:embed="rId1"/>
        <a:stretch>
          <a:fillRect/>
        </a:stretch>
      </xdr:blipFill>
      <xdr:spPr bwMode="auto">
        <a:xfrm>
          <a:off x="1400175" y="92440125"/>
          <a:ext cx="9525" cy="9525"/>
        </a:xfrm>
        <a:prstGeom prst="rect">
          <a:avLst/>
        </a:prstGeom>
        <a:noFill/>
        <a:ln w="9525">
          <a:noFill/>
        </a:ln>
      </xdr:spPr>
    </xdr:pic>
    <xdr:clientData/>
  </xdr:twoCellAnchor>
  <xdr:twoCellAnchor>
    <xdr:from>
      <xdr:col>8</xdr:col>
      <xdr:colOff>0</xdr:colOff>
      <xdr:row>479</xdr:row>
      <xdr:rowOff>0</xdr:rowOff>
    </xdr:from>
    <xdr:to>
      <xdr:col>8</xdr:col>
      <xdr:colOff>9525</xdr:colOff>
      <xdr:row>479</xdr:row>
      <xdr:rowOff>9525</xdr:rowOff>
    </xdr:to>
    <xdr:pic>
      <xdr:nvPicPr>
        <xdr:cNvPr id="455" name="Picture 363" descr="https://apps.fldfs.com/SURVEY/Images/spacer.gif">
          <a:extLst>
            <a:ext uri="{FF2B5EF4-FFF2-40B4-BE49-F238E27FC236}">
              <a16:creationId xmlns:a16="http://schemas.microsoft.com/office/drawing/2014/main" id="{00000000-0008-0000-0A00-0000C7010000}"/>
            </a:ext>
          </a:extLst>
        </xdr:cNvPr>
        <xdr:cNvPicPr>
          <a:picLocks noChangeAspect="1"/>
        </xdr:cNvPicPr>
      </xdr:nvPicPr>
      <xdr:blipFill>
        <a:blip xmlns:r="http://schemas.openxmlformats.org/officeDocument/2006/relationships" r:embed="rId1"/>
        <a:stretch>
          <a:fillRect/>
        </a:stretch>
      </xdr:blipFill>
      <xdr:spPr bwMode="auto">
        <a:xfrm>
          <a:off x="1400175" y="92821125"/>
          <a:ext cx="9525" cy="9525"/>
        </a:xfrm>
        <a:prstGeom prst="rect">
          <a:avLst/>
        </a:prstGeom>
        <a:noFill/>
        <a:ln w="9525">
          <a:noFill/>
        </a:ln>
      </xdr:spPr>
    </xdr:pic>
    <xdr:clientData/>
  </xdr:twoCellAnchor>
  <xdr:twoCellAnchor>
    <xdr:from>
      <xdr:col>8</xdr:col>
      <xdr:colOff>0</xdr:colOff>
      <xdr:row>479</xdr:row>
      <xdr:rowOff>0</xdr:rowOff>
    </xdr:from>
    <xdr:to>
      <xdr:col>8</xdr:col>
      <xdr:colOff>9525</xdr:colOff>
      <xdr:row>479</xdr:row>
      <xdr:rowOff>9525</xdr:rowOff>
    </xdr:to>
    <xdr:pic>
      <xdr:nvPicPr>
        <xdr:cNvPr id="456" name="Picture 363" descr="https://apps.fldfs.com/SURVEY/Images/spacer.gif">
          <a:extLst>
            <a:ext uri="{FF2B5EF4-FFF2-40B4-BE49-F238E27FC236}">
              <a16:creationId xmlns:a16="http://schemas.microsoft.com/office/drawing/2014/main" id="{00000000-0008-0000-0A00-0000C8010000}"/>
            </a:ext>
          </a:extLst>
        </xdr:cNvPr>
        <xdr:cNvPicPr>
          <a:picLocks noChangeAspect="1"/>
        </xdr:cNvPicPr>
      </xdr:nvPicPr>
      <xdr:blipFill>
        <a:blip xmlns:r="http://schemas.openxmlformats.org/officeDocument/2006/relationships" r:embed="rId1"/>
        <a:stretch>
          <a:fillRect/>
        </a:stretch>
      </xdr:blipFill>
      <xdr:spPr bwMode="auto">
        <a:xfrm>
          <a:off x="1400175" y="92821125"/>
          <a:ext cx="9525" cy="9525"/>
        </a:xfrm>
        <a:prstGeom prst="rect">
          <a:avLst/>
        </a:prstGeom>
        <a:noFill/>
        <a:ln w="9525">
          <a:noFill/>
        </a:ln>
      </xdr:spPr>
    </xdr:pic>
    <xdr:clientData/>
  </xdr:twoCellAnchor>
  <xdr:twoCellAnchor>
    <xdr:from>
      <xdr:col>8</xdr:col>
      <xdr:colOff>0</xdr:colOff>
      <xdr:row>480</xdr:row>
      <xdr:rowOff>0</xdr:rowOff>
    </xdr:from>
    <xdr:to>
      <xdr:col>8</xdr:col>
      <xdr:colOff>9525</xdr:colOff>
      <xdr:row>480</xdr:row>
      <xdr:rowOff>9525</xdr:rowOff>
    </xdr:to>
    <xdr:pic>
      <xdr:nvPicPr>
        <xdr:cNvPr id="457" name="Picture 363" descr="https://apps.fldfs.com/SURVEY/Images/spacer.gif">
          <a:extLst>
            <a:ext uri="{FF2B5EF4-FFF2-40B4-BE49-F238E27FC236}">
              <a16:creationId xmlns:a16="http://schemas.microsoft.com/office/drawing/2014/main" id="{00000000-0008-0000-0A00-0000C9010000}"/>
            </a:ext>
          </a:extLst>
        </xdr:cNvPr>
        <xdr:cNvPicPr>
          <a:picLocks noChangeAspect="1"/>
        </xdr:cNvPicPr>
      </xdr:nvPicPr>
      <xdr:blipFill>
        <a:blip xmlns:r="http://schemas.openxmlformats.org/officeDocument/2006/relationships" r:embed="rId1"/>
        <a:stretch>
          <a:fillRect/>
        </a:stretch>
      </xdr:blipFill>
      <xdr:spPr bwMode="auto">
        <a:xfrm>
          <a:off x="1400175" y="93011625"/>
          <a:ext cx="9525" cy="9525"/>
        </a:xfrm>
        <a:prstGeom prst="rect">
          <a:avLst/>
        </a:prstGeom>
        <a:noFill/>
        <a:ln w="9525">
          <a:noFill/>
        </a:ln>
      </xdr:spPr>
    </xdr:pic>
    <xdr:clientData/>
  </xdr:twoCellAnchor>
  <xdr:twoCellAnchor>
    <xdr:from>
      <xdr:col>8</xdr:col>
      <xdr:colOff>0</xdr:colOff>
      <xdr:row>481</xdr:row>
      <xdr:rowOff>0</xdr:rowOff>
    </xdr:from>
    <xdr:to>
      <xdr:col>8</xdr:col>
      <xdr:colOff>9525</xdr:colOff>
      <xdr:row>481</xdr:row>
      <xdr:rowOff>9525</xdr:rowOff>
    </xdr:to>
    <xdr:pic>
      <xdr:nvPicPr>
        <xdr:cNvPr id="458" name="Picture 363" descr="https://apps.fldfs.com/SURVEY/Images/spacer.gif">
          <a:extLst>
            <a:ext uri="{FF2B5EF4-FFF2-40B4-BE49-F238E27FC236}">
              <a16:creationId xmlns:a16="http://schemas.microsoft.com/office/drawing/2014/main" id="{00000000-0008-0000-0A00-0000CA010000}"/>
            </a:ext>
          </a:extLst>
        </xdr:cNvPr>
        <xdr:cNvPicPr>
          <a:picLocks noChangeAspect="1"/>
        </xdr:cNvPicPr>
      </xdr:nvPicPr>
      <xdr:blipFill>
        <a:blip xmlns:r="http://schemas.openxmlformats.org/officeDocument/2006/relationships" r:embed="rId1"/>
        <a:stretch>
          <a:fillRect/>
        </a:stretch>
      </xdr:blipFill>
      <xdr:spPr bwMode="auto">
        <a:xfrm>
          <a:off x="1400175" y="93202125"/>
          <a:ext cx="9525" cy="9525"/>
        </a:xfrm>
        <a:prstGeom prst="rect">
          <a:avLst/>
        </a:prstGeom>
        <a:noFill/>
        <a:ln w="9525">
          <a:noFill/>
        </a:ln>
      </xdr:spPr>
    </xdr:pic>
    <xdr:clientData/>
  </xdr:twoCellAnchor>
  <xdr:twoCellAnchor>
    <xdr:from>
      <xdr:col>8</xdr:col>
      <xdr:colOff>0</xdr:colOff>
      <xdr:row>498</xdr:row>
      <xdr:rowOff>0</xdr:rowOff>
    </xdr:from>
    <xdr:to>
      <xdr:col>8</xdr:col>
      <xdr:colOff>9525</xdr:colOff>
      <xdr:row>498</xdr:row>
      <xdr:rowOff>9525</xdr:rowOff>
    </xdr:to>
    <xdr:pic>
      <xdr:nvPicPr>
        <xdr:cNvPr id="459" name="Picture 363" descr="https://apps.fldfs.com/SURVEY/Images/spacer.gif">
          <a:extLst>
            <a:ext uri="{FF2B5EF4-FFF2-40B4-BE49-F238E27FC236}">
              <a16:creationId xmlns:a16="http://schemas.microsoft.com/office/drawing/2014/main" id="{00000000-0008-0000-0A00-0000CB010000}"/>
            </a:ext>
          </a:extLst>
        </xdr:cNvPr>
        <xdr:cNvPicPr>
          <a:picLocks noChangeAspect="1"/>
        </xdr:cNvPicPr>
      </xdr:nvPicPr>
      <xdr:blipFill>
        <a:blip xmlns:r="http://schemas.openxmlformats.org/officeDocument/2006/relationships" r:embed="rId1"/>
        <a:stretch>
          <a:fillRect/>
        </a:stretch>
      </xdr:blipFill>
      <xdr:spPr bwMode="auto">
        <a:xfrm>
          <a:off x="1400175" y="96440625"/>
          <a:ext cx="9525" cy="9525"/>
        </a:xfrm>
        <a:prstGeom prst="rect">
          <a:avLst/>
        </a:prstGeom>
        <a:noFill/>
        <a:ln w="9525">
          <a:noFill/>
        </a:ln>
      </xdr:spPr>
    </xdr:pic>
    <xdr:clientData/>
  </xdr:twoCellAnchor>
  <xdr:twoCellAnchor>
    <xdr:from>
      <xdr:col>8</xdr:col>
      <xdr:colOff>0</xdr:colOff>
      <xdr:row>499</xdr:row>
      <xdr:rowOff>0</xdr:rowOff>
    </xdr:from>
    <xdr:to>
      <xdr:col>8</xdr:col>
      <xdr:colOff>9525</xdr:colOff>
      <xdr:row>499</xdr:row>
      <xdr:rowOff>9525</xdr:rowOff>
    </xdr:to>
    <xdr:pic>
      <xdr:nvPicPr>
        <xdr:cNvPr id="460" name="Picture 363" descr="https://apps.fldfs.com/SURVEY/Images/spacer.gif">
          <a:extLst>
            <a:ext uri="{FF2B5EF4-FFF2-40B4-BE49-F238E27FC236}">
              <a16:creationId xmlns:a16="http://schemas.microsoft.com/office/drawing/2014/main" id="{00000000-0008-0000-0A00-0000CC010000}"/>
            </a:ext>
          </a:extLst>
        </xdr:cNvPr>
        <xdr:cNvPicPr>
          <a:picLocks noChangeAspect="1"/>
        </xdr:cNvPicPr>
      </xdr:nvPicPr>
      <xdr:blipFill>
        <a:blip xmlns:r="http://schemas.openxmlformats.org/officeDocument/2006/relationships" r:embed="rId1"/>
        <a:stretch>
          <a:fillRect/>
        </a:stretch>
      </xdr:blipFill>
      <xdr:spPr bwMode="auto">
        <a:xfrm>
          <a:off x="1400175" y="96621600"/>
          <a:ext cx="9525" cy="9525"/>
        </a:xfrm>
        <a:prstGeom prst="rect">
          <a:avLst/>
        </a:prstGeom>
        <a:noFill/>
        <a:ln w="9525">
          <a:noFill/>
        </a:ln>
      </xdr:spPr>
    </xdr:pic>
    <xdr:clientData/>
  </xdr:twoCellAnchor>
  <xdr:twoCellAnchor>
    <xdr:from>
      <xdr:col>8</xdr:col>
      <xdr:colOff>0</xdr:colOff>
      <xdr:row>500</xdr:row>
      <xdr:rowOff>0</xdr:rowOff>
    </xdr:from>
    <xdr:to>
      <xdr:col>8</xdr:col>
      <xdr:colOff>9525</xdr:colOff>
      <xdr:row>500</xdr:row>
      <xdr:rowOff>9525</xdr:rowOff>
    </xdr:to>
    <xdr:pic>
      <xdr:nvPicPr>
        <xdr:cNvPr id="461" name="Picture 363" descr="https://apps.fldfs.com/SURVEY/Images/spacer.gif">
          <a:extLst>
            <a:ext uri="{FF2B5EF4-FFF2-40B4-BE49-F238E27FC236}">
              <a16:creationId xmlns:a16="http://schemas.microsoft.com/office/drawing/2014/main" id="{00000000-0008-0000-0A00-0000CD010000}"/>
            </a:ext>
          </a:extLst>
        </xdr:cNvPr>
        <xdr:cNvPicPr>
          <a:picLocks noChangeAspect="1"/>
        </xdr:cNvPicPr>
      </xdr:nvPicPr>
      <xdr:blipFill>
        <a:blip xmlns:r="http://schemas.openxmlformats.org/officeDocument/2006/relationships" r:embed="rId1"/>
        <a:stretch>
          <a:fillRect/>
        </a:stretch>
      </xdr:blipFill>
      <xdr:spPr bwMode="auto">
        <a:xfrm>
          <a:off x="1400175" y="968121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62" name="Picture 363" descr="https://apps.fldfs.com/SURVEY/Images/spacer.gif">
          <a:extLst>
            <a:ext uri="{FF2B5EF4-FFF2-40B4-BE49-F238E27FC236}">
              <a16:creationId xmlns:a16="http://schemas.microsoft.com/office/drawing/2014/main" id="{00000000-0008-0000-0A00-0000CE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63" name="Picture 363" descr="https://apps.fldfs.com/SURVEY/Images/spacer.gif">
          <a:extLst>
            <a:ext uri="{FF2B5EF4-FFF2-40B4-BE49-F238E27FC236}">
              <a16:creationId xmlns:a16="http://schemas.microsoft.com/office/drawing/2014/main" id="{00000000-0008-0000-0A00-0000CF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503</xdr:row>
      <xdr:rowOff>0</xdr:rowOff>
    </xdr:from>
    <xdr:to>
      <xdr:col>8</xdr:col>
      <xdr:colOff>9525</xdr:colOff>
      <xdr:row>503</xdr:row>
      <xdr:rowOff>9525</xdr:rowOff>
    </xdr:to>
    <xdr:pic>
      <xdr:nvPicPr>
        <xdr:cNvPr id="464" name="Picture 363" descr="https://apps.fldfs.com/SURVEY/Images/spacer.gif">
          <a:extLst>
            <a:ext uri="{FF2B5EF4-FFF2-40B4-BE49-F238E27FC236}">
              <a16:creationId xmlns:a16="http://schemas.microsoft.com/office/drawing/2014/main" id="{00000000-0008-0000-0A00-0000D0010000}"/>
            </a:ext>
          </a:extLst>
        </xdr:cNvPr>
        <xdr:cNvPicPr>
          <a:picLocks noChangeAspect="1"/>
        </xdr:cNvPicPr>
      </xdr:nvPicPr>
      <xdr:blipFill>
        <a:blip xmlns:r="http://schemas.openxmlformats.org/officeDocument/2006/relationships" r:embed="rId1"/>
        <a:stretch>
          <a:fillRect/>
        </a:stretch>
      </xdr:blipFill>
      <xdr:spPr bwMode="auto">
        <a:xfrm>
          <a:off x="1400175" y="97383600"/>
          <a:ext cx="9525" cy="9525"/>
        </a:xfrm>
        <a:prstGeom prst="rect">
          <a:avLst/>
        </a:prstGeom>
        <a:noFill/>
        <a:ln w="9525">
          <a:noFill/>
        </a:ln>
      </xdr:spPr>
    </xdr:pic>
    <xdr:clientData/>
  </xdr:twoCellAnchor>
  <xdr:twoCellAnchor>
    <xdr:from>
      <xdr:col>8</xdr:col>
      <xdr:colOff>0</xdr:colOff>
      <xdr:row>504</xdr:row>
      <xdr:rowOff>0</xdr:rowOff>
    </xdr:from>
    <xdr:to>
      <xdr:col>8</xdr:col>
      <xdr:colOff>9525</xdr:colOff>
      <xdr:row>504</xdr:row>
      <xdr:rowOff>9525</xdr:rowOff>
    </xdr:to>
    <xdr:pic>
      <xdr:nvPicPr>
        <xdr:cNvPr id="465" name="Picture 363" descr="https://apps.fldfs.com/SURVEY/Images/spacer.gif">
          <a:extLst>
            <a:ext uri="{FF2B5EF4-FFF2-40B4-BE49-F238E27FC236}">
              <a16:creationId xmlns:a16="http://schemas.microsoft.com/office/drawing/2014/main" id="{00000000-0008-0000-0A00-0000D1010000}"/>
            </a:ext>
          </a:extLst>
        </xdr:cNvPr>
        <xdr:cNvPicPr>
          <a:picLocks noChangeAspect="1"/>
        </xdr:cNvPicPr>
      </xdr:nvPicPr>
      <xdr:blipFill>
        <a:blip xmlns:r="http://schemas.openxmlformats.org/officeDocument/2006/relationships" r:embed="rId1"/>
        <a:stretch>
          <a:fillRect/>
        </a:stretch>
      </xdr:blipFill>
      <xdr:spPr bwMode="auto">
        <a:xfrm>
          <a:off x="1400175" y="97574100"/>
          <a:ext cx="9525" cy="9525"/>
        </a:xfrm>
        <a:prstGeom prst="rect">
          <a:avLst/>
        </a:prstGeom>
        <a:noFill/>
        <a:ln w="9525">
          <a:noFill/>
        </a:ln>
      </xdr:spPr>
    </xdr:pic>
    <xdr:clientData/>
  </xdr:twoCellAnchor>
  <xdr:twoCellAnchor>
    <xdr:from>
      <xdr:col>8</xdr:col>
      <xdr:colOff>0</xdr:colOff>
      <xdr:row>521</xdr:row>
      <xdr:rowOff>0</xdr:rowOff>
    </xdr:from>
    <xdr:to>
      <xdr:col>8</xdr:col>
      <xdr:colOff>9525</xdr:colOff>
      <xdr:row>521</xdr:row>
      <xdr:rowOff>9525</xdr:rowOff>
    </xdr:to>
    <xdr:pic>
      <xdr:nvPicPr>
        <xdr:cNvPr id="466" name="Picture 363" descr="https://apps.fldfs.com/SURVEY/Images/spacer.gif">
          <a:extLst>
            <a:ext uri="{FF2B5EF4-FFF2-40B4-BE49-F238E27FC236}">
              <a16:creationId xmlns:a16="http://schemas.microsoft.com/office/drawing/2014/main" id="{00000000-0008-0000-0A00-0000D2010000}"/>
            </a:ext>
          </a:extLst>
        </xdr:cNvPr>
        <xdr:cNvPicPr>
          <a:picLocks noChangeAspect="1"/>
        </xdr:cNvPicPr>
      </xdr:nvPicPr>
      <xdr:blipFill>
        <a:blip xmlns:r="http://schemas.openxmlformats.org/officeDocument/2006/relationships" r:embed="rId1"/>
        <a:stretch>
          <a:fillRect/>
        </a:stretch>
      </xdr:blipFill>
      <xdr:spPr bwMode="auto">
        <a:xfrm>
          <a:off x="1400175" y="100812600"/>
          <a:ext cx="9525" cy="9525"/>
        </a:xfrm>
        <a:prstGeom prst="rect">
          <a:avLst/>
        </a:prstGeom>
        <a:noFill/>
        <a:ln w="9525">
          <a:noFill/>
        </a:ln>
      </xdr:spPr>
    </xdr:pic>
    <xdr:clientData/>
  </xdr:twoCellAnchor>
  <xdr:twoCellAnchor>
    <xdr:from>
      <xdr:col>8</xdr:col>
      <xdr:colOff>0</xdr:colOff>
      <xdr:row>522</xdr:row>
      <xdr:rowOff>0</xdr:rowOff>
    </xdr:from>
    <xdr:to>
      <xdr:col>8</xdr:col>
      <xdr:colOff>9525</xdr:colOff>
      <xdr:row>522</xdr:row>
      <xdr:rowOff>9525</xdr:rowOff>
    </xdr:to>
    <xdr:pic>
      <xdr:nvPicPr>
        <xdr:cNvPr id="467" name="Picture 363" descr="https://apps.fldfs.com/SURVEY/Images/spacer.gif">
          <a:extLst>
            <a:ext uri="{FF2B5EF4-FFF2-40B4-BE49-F238E27FC236}">
              <a16:creationId xmlns:a16="http://schemas.microsoft.com/office/drawing/2014/main" id="{00000000-0008-0000-0A00-0000D3010000}"/>
            </a:ext>
          </a:extLst>
        </xdr:cNvPr>
        <xdr:cNvPicPr>
          <a:picLocks noChangeAspect="1"/>
        </xdr:cNvPicPr>
      </xdr:nvPicPr>
      <xdr:blipFill>
        <a:blip xmlns:r="http://schemas.openxmlformats.org/officeDocument/2006/relationships" r:embed="rId1"/>
        <a:stretch>
          <a:fillRect/>
        </a:stretch>
      </xdr:blipFill>
      <xdr:spPr bwMode="auto">
        <a:xfrm>
          <a:off x="1400175" y="1010031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468" name="Picture 363" descr="https://apps.fldfs.com/SURVEY/Images/spacer.gif">
          <a:extLst>
            <a:ext uri="{FF2B5EF4-FFF2-40B4-BE49-F238E27FC236}">
              <a16:creationId xmlns:a16="http://schemas.microsoft.com/office/drawing/2014/main" id="{00000000-0008-0000-0A00-0000D4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469" name="Picture 363" descr="https://apps.fldfs.com/SURVEY/Images/spacer.gif">
          <a:extLst>
            <a:ext uri="{FF2B5EF4-FFF2-40B4-BE49-F238E27FC236}">
              <a16:creationId xmlns:a16="http://schemas.microsoft.com/office/drawing/2014/main" id="{00000000-0008-0000-0A00-0000D501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470" name="Picture 363" descr="https://apps.fldfs.com/SURVEY/Images/spacer.gif">
          <a:extLst>
            <a:ext uri="{FF2B5EF4-FFF2-40B4-BE49-F238E27FC236}">
              <a16:creationId xmlns:a16="http://schemas.microsoft.com/office/drawing/2014/main" id="{00000000-0008-0000-0A00-0000D601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471" name="Picture 363" descr="https://apps.fldfs.com/SURVEY/Images/spacer.gif">
          <a:extLst>
            <a:ext uri="{FF2B5EF4-FFF2-40B4-BE49-F238E27FC236}">
              <a16:creationId xmlns:a16="http://schemas.microsoft.com/office/drawing/2014/main" id="{00000000-0008-0000-0A00-0000D701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436</xdr:row>
      <xdr:rowOff>0</xdr:rowOff>
    </xdr:from>
    <xdr:to>
      <xdr:col>8</xdr:col>
      <xdr:colOff>9525</xdr:colOff>
      <xdr:row>436</xdr:row>
      <xdr:rowOff>9525</xdr:rowOff>
    </xdr:to>
    <xdr:pic>
      <xdr:nvPicPr>
        <xdr:cNvPr id="472" name="Picture 363" descr="https://apps.fldfs.com/SURVEY/Images/spacer.gif">
          <a:extLst>
            <a:ext uri="{FF2B5EF4-FFF2-40B4-BE49-F238E27FC236}">
              <a16:creationId xmlns:a16="http://schemas.microsoft.com/office/drawing/2014/main" id="{00000000-0008-0000-0A00-0000D8010000}"/>
            </a:ext>
          </a:extLst>
        </xdr:cNvPr>
        <xdr:cNvPicPr>
          <a:picLocks noChangeAspect="1"/>
        </xdr:cNvPicPr>
      </xdr:nvPicPr>
      <xdr:blipFill>
        <a:blip xmlns:r="http://schemas.openxmlformats.org/officeDocument/2006/relationships" r:embed="rId1"/>
        <a:stretch>
          <a:fillRect/>
        </a:stretch>
      </xdr:blipFill>
      <xdr:spPr bwMode="auto">
        <a:xfrm>
          <a:off x="1400175" y="84629625"/>
          <a:ext cx="9525" cy="9525"/>
        </a:xfrm>
        <a:prstGeom prst="rect">
          <a:avLst/>
        </a:prstGeom>
        <a:noFill/>
        <a:ln w="9525">
          <a:noFill/>
        </a:ln>
      </xdr:spPr>
    </xdr:pic>
    <xdr:clientData/>
  </xdr:twoCellAnchor>
  <xdr:twoCellAnchor>
    <xdr:from>
      <xdr:col>8</xdr:col>
      <xdr:colOff>0</xdr:colOff>
      <xdr:row>457</xdr:row>
      <xdr:rowOff>0</xdr:rowOff>
    </xdr:from>
    <xdr:to>
      <xdr:col>8</xdr:col>
      <xdr:colOff>9525</xdr:colOff>
      <xdr:row>457</xdr:row>
      <xdr:rowOff>9525</xdr:rowOff>
    </xdr:to>
    <xdr:pic>
      <xdr:nvPicPr>
        <xdr:cNvPr id="473" name="Picture 363" descr="https://apps.fldfs.com/SURVEY/Images/spacer.gif">
          <a:extLst>
            <a:ext uri="{FF2B5EF4-FFF2-40B4-BE49-F238E27FC236}">
              <a16:creationId xmlns:a16="http://schemas.microsoft.com/office/drawing/2014/main" id="{00000000-0008-0000-0A00-0000D9010000}"/>
            </a:ext>
          </a:extLst>
        </xdr:cNvPr>
        <xdr:cNvPicPr>
          <a:picLocks noChangeAspect="1"/>
        </xdr:cNvPicPr>
      </xdr:nvPicPr>
      <xdr:blipFill>
        <a:blip xmlns:r="http://schemas.openxmlformats.org/officeDocument/2006/relationships" r:embed="rId1"/>
        <a:stretch>
          <a:fillRect/>
        </a:stretch>
      </xdr:blipFill>
      <xdr:spPr bwMode="auto">
        <a:xfrm>
          <a:off x="1400175" y="88630125"/>
          <a:ext cx="9525" cy="9525"/>
        </a:xfrm>
        <a:prstGeom prst="rect">
          <a:avLst/>
        </a:prstGeom>
        <a:noFill/>
        <a:ln w="9525">
          <a:noFill/>
        </a:ln>
      </xdr:spPr>
    </xdr:pic>
    <xdr:clientData/>
  </xdr:twoCellAnchor>
  <xdr:twoCellAnchor>
    <xdr:from>
      <xdr:col>8</xdr:col>
      <xdr:colOff>0</xdr:colOff>
      <xdr:row>457</xdr:row>
      <xdr:rowOff>0</xdr:rowOff>
    </xdr:from>
    <xdr:to>
      <xdr:col>8</xdr:col>
      <xdr:colOff>9525</xdr:colOff>
      <xdr:row>457</xdr:row>
      <xdr:rowOff>9525</xdr:rowOff>
    </xdr:to>
    <xdr:pic>
      <xdr:nvPicPr>
        <xdr:cNvPr id="474" name="Picture 363" descr="https://apps.fldfs.com/SURVEY/Images/spacer.gif">
          <a:extLst>
            <a:ext uri="{FF2B5EF4-FFF2-40B4-BE49-F238E27FC236}">
              <a16:creationId xmlns:a16="http://schemas.microsoft.com/office/drawing/2014/main" id="{00000000-0008-0000-0A00-0000DA010000}"/>
            </a:ext>
          </a:extLst>
        </xdr:cNvPr>
        <xdr:cNvPicPr>
          <a:picLocks noChangeAspect="1"/>
        </xdr:cNvPicPr>
      </xdr:nvPicPr>
      <xdr:blipFill>
        <a:blip xmlns:r="http://schemas.openxmlformats.org/officeDocument/2006/relationships" r:embed="rId1"/>
        <a:stretch>
          <a:fillRect/>
        </a:stretch>
      </xdr:blipFill>
      <xdr:spPr bwMode="auto">
        <a:xfrm>
          <a:off x="1400175" y="88630125"/>
          <a:ext cx="9525" cy="9525"/>
        </a:xfrm>
        <a:prstGeom prst="rect">
          <a:avLst/>
        </a:prstGeom>
        <a:noFill/>
        <a:ln w="9525">
          <a:noFill/>
        </a:ln>
      </xdr:spPr>
    </xdr:pic>
    <xdr:clientData/>
  </xdr:twoCellAnchor>
  <xdr:twoCellAnchor>
    <xdr:from>
      <xdr:col>8</xdr:col>
      <xdr:colOff>0</xdr:colOff>
      <xdr:row>479</xdr:row>
      <xdr:rowOff>0</xdr:rowOff>
    </xdr:from>
    <xdr:to>
      <xdr:col>8</xdr:col>
      <xdr:colOff>9525</xdr:colOff>
      <xdr:row>479</xdr:row>
      <xdr:rowOff>9525</xdr:rowOff>
    </xdr:to>
    <xdr:pic>
      <xdr:nvPicPr>
        <xdr:cNvPr id="475" name="Picture 363" descr="https://apps.fldfs.com/SURVEY/Images/spacer.gif">
          <a:extLst>
            <a:ext uri="{FF2B5EF4-FFF2-40B4-BE49-F238E27FC236}">
              <a16:creationId xmlns:a16="http://schemas.microsoft.com/office/drawing/2014/main" id="{00000000-0008-0000-0A00-0000DB010000}"/>
            </a:ext>
          </a:extLst>
        </xdr:cNvPr>
        <xdr:cNvPicPr>
          <a:picLocks noChangeAspect="1"/>
        </xdr:cNvPicPr>
      </xdr:nvPicPr>
      <xdr:blipFill>
        <a:blip xmlns:r="http://schemas.openxmlformats.org/officeDocument/2006/relationships" r:embed="rId1"/>
        <a:stretch>
          <a:fillRect/>
        </a:stretch>
      </xdr:blipFill>
      <xdr:spPr bwMode="auto">
        <a:xfrm>
          <a:off x="1400175" y="92821125"/>
          <a:ext cx="9525" cy="9525"/>
        </a:xfrm>
        <a:prstGeom prst="rect">
          <a:avLst/>
        </a:prstGeom>
        <a:noFill/>
        <a:ln w="9525">
          <a:noFill/>
        </a:ln>
      </xdr:spPr>
    </xdr:pic>
    <xdr:clientData/>
  </xdr:twoCellAnchor>
  <xdr:twoCellAnchor>
    <xdr:from>
      <xdr:col>8</xdr:col>
      <xdr:colOff>0</xdr:colOff>
      <xdr:row>479</xdr:row>
      <xdr:rowOff>0</xdr:rowOff>
    </xdr:from>
    <xdr:to>
      <xdr:col>8</xdr:col>
      <xdr:colOff>9525</xdr:colOff>
      <xdr:row>479</xdr:row>
      <xdr:rowOff>9525</xdr:rowOff>
    </xdr:to>
    <xdr:pic>
      <xdr:nvPicPr>
        <xdr:cNvPr id="476" name="Picture 363" descr="https://apps.fldfs.com/SURVEY/Images/spacer.gif">
          <a:extLst>
            <a:ext uri="{FF2B5EF4-FFF2-40B4-BE49-F238E27FC236}">
              <a16:creationId xmlns:a16="http://schemas.microsoft.com/office/drawing/2014/main" id="{00000000-0008-0000-0A00-0000DC010000}"/>
            </a:ext>
          </a:extLst>
        </xdr:cNvPr>
        <xdr:cNvPicPr>
          <a:picLocks noChangeAspect="1"/>
        </xdr:cNvPicPr>
      </xdr:nvPicPr>
      <xdr:blipFill>
        <a:blip xmlns:r="http://schemas.openxmlformats.org/officeDocument/2006/relationships" r:embed="rId1"/>
        <a:stretch>
          <a:fillRect/>
        </a:stretch>
      </xdr:blipFill>
      <xdr:spPr bwMode="auto">
        <a:xfrm>
          <a:off x="1400175" y="92821125"/>
          <a:ext cx="9525" cy="9525"/>
        </a:xfrm>
        <a:prstGeom prst="rect">
          <a:avLst/>
        </a:prstGeom>
        <a:noFill/>
        <a:ln w="9525">
          <a:noFill/>
        </a:ln>
      </xdr:spPr>
    </xdr:pic>
    <xdr:clientData/>
  </xdr:twoCellAnchor>
  <xdr:twoCellAnchor>
    <xdr:from>
      <xdr:col>8</xdr:col>
      <xdr:colOff>0</xdr:colOff>
      <xdr:row>479</xdr:row>
      <xdr:rowOff>0</xdr:rowOff>
    </xdr:from>
    <xdr:to>
      <xdr:col>8</xdr:col>
      <xdr:colOff>9525</xdr:colOff>
      <xdr:row>479</xdr:row>
      <xdr:rowOff>9525</xdr:rowOff>
    </xdr:to>
    <xdr:pic>
      <xdr:nvPicPr>
        <xdr:cNvPr id="477" name="Picture 363" descr="https://apps.fldfs.com/SURVEY/Images/spacer.gif">
          <a:extLst>
            <a:ext uri="{FF2B5EF4-FFF2-40B4-BE49-F238E27FC236}">
              <a16:creationId xmlns:a16="http://schemas.microsoft.com/office/drawing/2014/main" id="{00000000-0008-0000-0A00-0000DD010000}"/>
            </a:ext>
          </a:extLst>
        </xdr:cNvPr>
        <xdr:cNvPicPr>
          <a:picLocks noChangeAspect="1"/>
        </xdr:cNvPicPr>
      </xdr:nvPicPr>
      <xdr:blipFill>
        <a:blip xmlns:r="http://schemas.openxmlformats.org/officeDocument/2006/relationships" r:embed="rId1"/>
        <a:stretch>
          <a:fillRect/>
        </a:stretch>
      </xdr:blipFill>
      <xdr:spPr bwMode="auto">
        <a:xfrm>
          <a:off x="1400175" y="92821125"/>
          <a:ext cx="9525" cy="9525"/>
        </a:xfrm>
        <a:prstGeom prst="rect">
          <a:avLst/>
        </a:prstGeom>
        <a:noFill/>
        <a:ln w="9525">
          <a:noFill/>
        </a:ln>
      </xdr:spPr>
    </xdr:pic>
    <xdr:clientData/>
  </xdr:twoCellAnchor>
  <xdr:twoCellAnchor>
    <xdr:from>
      <xdr:col>8</xdr:col>
      <xdr:colOff>0</xdr:colOff>
      <xdr:row>458</xdr:row>
      <xdr:rowOff>0</xdr:rowOff>
    </xdr:from>
    <xdr:to>
      <xdr:col>8</xdr:col>
      <xdr:colOff>9525</xdr:colOff>
      <xdr:row>458</xdr:row>
      <xdr:rowOff>9525</xdr:rowOff>
    </xdr:to>
    <xdr:pic>
      <xdr:nvPicPr>
        <xdr:cNvPr id="478" name="Picture 363" descr="https://apps.fldfs.com/SURVEY/Images/spacer.gif">
          <a:extLst>
            <a:ext uri="{FF2B5EF4-FFF2-40B4-BE49-F238E27FC236}">
              <a16:creationId xmlns:a16="http://schemas.microsoft.com/office/drawing/2014/main" id="{00000000-0008-0000-0A00-0000DE010000}"/>
            </a:ext>
          </a:extLst>
        </xdr:cNvPr>
        <xdr:cNvPicPr>
          <a:picLocks noChangeAspect="1"/>
        </xdr:cNvPicPr>
      </xdr:nvPicPr>
      <xdr:blipFill>
        <a:blip xmlns:r="http://schemas.openxmlformats.org/officeDocument/2006/relationships" r:embed="rId1"/>
        <a:stretch>
          <a:fillRect/>
        </a:stretch>
      </xdr:blipFill>
      <xdr:spPr bwMode="auto">
        <a:xfrm>
          <a:off x="1400175" y="88820625"/>
          <a:ext cx="9525" cy="9525"/>
        </a:xfrm>
        <a:prstGeom prst="rect">
          <a:avLst/>
        </a:prstGeom>
        <a:noFill/>
        <a:ln w="9525">
          <a:noFill/>
        </a:ln>
      </xdr:spPr>
    </xdr:pic>
    <xdr:clientData/>
  </xdr:twoCellAnchor>
  <xdr:twoCellAnchor>
    <xdr:from>
      <xdr:col>8</xdr:col>
      <xdr:colOff>0</xdr:colOff>
      <xdr:row>458</xdr:row>
      <xdr:rowOff>0</xdr:rowOff>
    </xdr:from>
    <xdr:to>
      <xdr:col>8</xdr:col>
      <xdr:colOff>9525</xdr:colOff>
      <xdr:row>458</xdr:row>
      <xdr:rowOff>9525</xdr:rowOff>
    </xdr:to>
    <xdr:pic>
      <xdr:nvPicPr>
        <xdr:cNvPr id="479" name="Picture 363" descr="https://apps.fldfs.com/SURVEY/Images/spacer.gif">
          <a:extLst>
            <a:ext uri="{FF2B5EF4-FFF2-40B4-BE49-F238E27FC236}">
              <a16:creationId xmlns:a16="http://schemas.microsoft.com/office/drawing/2014/main" id="{00000000-0008-0000-0A00-0000DF010000}"/>
            </a:ext>
          </a:extLst>
        </xdr:cNvPr>
        <xdr:cNvPicPr>
          <a:picLocks noChangeAspect="1"/>
        </xdr:cNvPicPr>
      </xdr:nvPicPr>
      <xdr:blipFill>
        <a:blip xmlns:r="http://schemas.openxmlformats.org/officeDocument/2006/relationships" r:embed="rId1"/>
        <a:stretch>
          <a:fillRect/>
        </a:stretch>
      </xdr:blipFill>
      <xdr:spPr bwMode="auto">
        <a:xfrm>
          <a:off x="1400175" y="88820625"/>
          <a:ext cx="9525" cy="9525"/>
        </a:xfrm>
        <a:prstGeom prst="rect">
          <a:avLst/>
        </a:prstGeom>
        <a:noFill/>
        <a:ln w="9525">
          <a:noFill/>
        </a:ln>
      </xdr:spPr>
    </xdr:pic>
    <xdr:clientData/>
  </xdr:twoCellAnchor>
  <xdr:twoCellAnchor>
    <xdr:from>
      <xdr:col>8</xdr:col>
      <xdr:colOff>0</xdr:colOff>
      <xdr:row>458</xdr:row>
      <xdr:rowOff>0</xdr:rowOff>
    </xdr:from>
    <xdr:to>
      <xdr:col>8</xdr:col>
      <xdr:colOff>9525</xdr:colOff>
      <xdr:row>458</xdr:row>
      <xdr:rowOff>9525</xdr:rowOff>
    </xdr:to>
    <xdr:pic>
      <xdr:nvPicPr>
        <xdr:cNvPr id="480" name="Picture 363" descr="https://apps.fldfs.com/SURVEY/Images/spacer.gif">
          <a:extLst>
            <a:ext uri="{FF2B5EF4-FFF2-40B4-BE49-F238E27FC236}">
              <a16:creationId xmlns:a16="http://schemas.microsoft.com/office/drawing/2014/main" id="{00000000-0008-0000-0A00-0000E0010000}"/>
            </a:ext>
          </a:extLst>
        </xdr:cNvPr>
        <xdr:cNvPicPr>
          <a:picLocks noChangeAspect="1"/>
        </xdr:cNvPicPr>
      </xdr:nvPicPr>
      <xdr:blipFill>
        <a:blip xmlns:r="http://schemas.openxmlformats.org/officeDocument/2006/relationships" r:embed="rId1"/>
        <a:stretch>
          <a:fillRect/>
        </a:stretch>
      </xdr:blipFill>
      <xdr:spPr bwMode="auto">
        <a:xfrm>
          <a:off x="1400175" y="88820625"/>
          <a:ext cx="9525" cy="9525"/>
        </a:xfrm>
        <a:prstGeom prst="rect">
          <a:avLst/>
        </a:prstGeom>
        <a:noFill/>
        <a:ln w="9525">
          <a:noFill/>
        </a:ln>
      </xdr:spPr>
    </xdr:pic>
    <xdr:clientData/>
  </xdr:twoCellAnchor>
  <xdr:twoCellAnchor>
    <xdr:from>
      <xdr:col>8</xdr:col>
      <xdr:colOff>0</xdr:colOff>
      <xdr:row>458</xdr:row>
      <xdr:rowOff>0</xdr:rowOff>
    </xdr:from>
    <xdr:to>
      <xdr:col>8</xdr:col>
      <xdr:colOff>9525</xdr:colOff>
      <xdr:row>458</xdr:row>
      <xdr:rowOff>9525</xdr:rowOff>
    </xdr:to>
    <xdr:pic>
      <xdr:nvPicPr>
        <xdr:cNvPr id="481" name="Picture 363" descr="https://apps.fldfs.com/SURVEY/Images/spacer.gif">
          <a:extLst>
            <a:ext uri="{FF2B5EF4-FFF2-40B4-BE49-F238E27FC236}">
              <a16:creationId xmlns:a16="http://schemas.microsoft.com/office/drawing/2014/main" id="{00000000-0008-0000-0A00-0000E1010000}"/>
            </a:ext>
          </a:extLst>
        </xdr:cNvPr>
        <xdr:cNvPicPr>
          <a:picLocks noChangeAspect="1"/>
        </xdr:cNvPicPr>
      </xdr:nvPicPr>
      <xdr:blipFill>
        <a:blip xmlns:r="http://schemas.openxmlformats.org/officeDocument/2006/relationships" r:embed="rId1"/>
        <a:stretch>
          <a:fillRect/>
        </a:stretch>
      </xdr:blipFill>
      <xdr:spPr bwMode="auto">
        <a:xfrm>
          <a:off x="1400175" y="88820625"/>
          <a:ext cx="9525" cy="9525"/>
        </a:xfrm>
        <a:prstGeom prst="rect">
          <a:avLst/>
        </a:prstGeom>
        <a:noFill/>
        <a:ln w="9525">
          <a:noFill/>
        </a:ln>
      </xdr:spPr>
    </xdr:pic>
    <xdr:clientData/>
  </xdr:twoCellAnchor>
  <xdr:twoCellAnchor>
    <xdr:from>
      <xdr:col>8</xdr:col>
      <xdr:colOff>0</xdr:colOff>
      <xdr:row>500</xdr:row>
      <xdr:rowOff>0</xdr:rowOff>
    </xdr:from>
    <xdr:to>
      <xdr:col>8</xdr:col>
      <xdr:colOff>9525</xdr:colOff>
      <xdr:row>500</xdr:row>
      <xdr:rowOff>9525</xdr:rowOff>
    </xdr:to>
    <xdr:pic>
      <xdr:nvPicPr>
        <xdr:cNvPr id="482" name="Picture 363" descr="https://apps.fldfs.com/SURVEY/Images/spacer.gif">
          <a:extLst>
            <a:ext uri="{FF2B5EF4-FFF2-40B4-BE49-F238E27FC236}">
              <a16:creationId xmlns:a16="http://schemas.microsoft.com/office/drawing/2014/main" id="{00000000-0008-0000-0A00-0000E2010000}"/>
            </a:ext>
          </a:extLst>
        </xdr:cNvPr>
        <xdr:cNvPicPr>
          <a:picLocks noChangeAspect="1"/>
        </xdr:cNvPicPr>
      </xdr:nvPicPr>
      <xdr:blipFill>
        <a:blip xmlns:r="http://schemas.openxmlformats.org/officeDocument/2006/relationships" r:embed="rId1"/>
        <a:stretch>
          <a:fillRect/>
        </a:stretch>
      </xdr:blipFill>
      <xdr:spPr bwMode="auto">
        <a:xfrm>
          <a:off x="1400175" y="96812100"/>
          <a:ext cx="9525" cy="9525"/>
        </a:xfrm>
        <a:prstGeom prst="rect">
          <a:avLst/>
        </a:prstGeom>
        <a:noFill/>
        <a:ln w="9525">
          <a:noFill/>
        </a:ln>
      </xdr:spPr>
    </xdr:pic>
    <xdr:clientData/>
  </xdr:twoCellAnchor>
  <xdr:twoCellAnchor>
    <xdr:from>
      <xdr:col>8</xdr:col>
      <xdr:colOff>0</xdr:colOff>
      <xdr:row>500</xdr:row>
      <xdr:rowOff>0</xdr:rowOff>
    </xdr:from>
    <xdr:to>
      <xdr:col>8</xdr:col>
      <xdr:colOff>9525</xdr:colOff>
      <xdr:row>500</xdr:row>
      <xdr:rowOff>9525</xdr:rowOff>
    </xdr:to>
    <xdr:pic>
      <xdr:nvPicPr>
        <xdr:cNvPr id="483" name="Picture 363" descr="https://apps.fldfs.com/SURVEY/Images/spacer.gif">
          <a:extLst>
            <a:ext uri="{FF2B5EF4-FFF2-40B4-BE49-F238E27FC236}">
              <a16:creationId xmlns:a16="http://schemas.microsoft.com/office/drawing/2014/main" id="{00000000-0008-0000-0A00-0000E3010000}"/>
            </a:ext>
          </a:extLst>
        </xdr:cNvPr>
        <xdr:cNvPicPr>
          <a:picLocks noChangeAspect="1"/>
        </xdr:cNvPicPr>
      </xdr:nvPicPr>
      <xdr:blipFill>
        <a:blip xmlns:r="http://schemas.openxmlformats.org/officeDocument/2006/relationships" r:embed="rId1"/>
        <a:stretch>
          <a:fillRect/>
        </a:stretch>
      </xdr:blipFill>
      <xdr:spPr bwMode="auto">
        <a:xfrm>
          <a:off x="1400175" y="96812100"/>
          <a:ext cx="9525" cy="9525"/>
        </a:xfrm>
        <a:prstGeom prst="rect">
          <a:avLst/>
        </a:prstGeom>
        <a:noFill/>
        <a:ln w="9525">
          <a:noFill/>
        </a:ln>
      </xdr:spPr>
    </xdr:pic>
    <xdr:clientData/>
  </xdr:twoCellAnchor>
  <xdr:twoCellAnchor>
    <xdr:from>
      <xdr:col>8</xdr:col>
      <xdr:colOff>0</xdr:colOff>
      <xdr:row>500</xdr:row>
      <xdr:rowOff>0</xdr:rowOff>
    </xdr:from>
    <xdr:to>
      <xdr:col>8</xdr:col>
      <xdr:colOff>9525</xdr:colOff>
      <xdr:row>500</xdr:row>
      <xdr:rowOff>9525</xdr:rowOff>
    </xdr:to>
    <xdr:pic>
      <xdr:nvPicPr>
        <xdr:cNvPr id="484" name="Picture 363" descr="https://apps.fldfs.com/SURVEY/Images/spacer.gif">
          <a:extLst>
            <a:ext uri="{FF2B5EF4-FFF2-40B4-BE49-F238E27FC236}">
              <a16:creationId xmlns:a16="http://schemas.microsoft.com/office/drawing/2014/main" id="{00000000-0008-0000-0A00-0000E4010000}"/>
            </a:ext>
          </a:extLst>
        </xdr:cNvPr>
        <xdr:cNvPicPr>
          <a:picLocks noChangeAspect="1"/>
        </xdr:cNvPicPr>
      </xdr:nvPicPr>
      <xdr:blipFill>
        <a:blip xmlns:r="http://schemas.openxmlformats.org/officeDocument/2006/relationships" r:embed="rId1"/>
        <a:stretch>
          <a:fillRect/>
        </a:stretch>
      </xdr:blipFill>
      <xdr:spPr bwMode="auto">
        <a:xfrm>
          <a:off x="1400175" y="96812100"/>
          <a:ext cx="9525" cy="9525"/>
        </a:xfrm>
        <a:prstGeom prst="rect">
          <a:avLst/>
        </a:prstGeom>
        <a:noFill/>
        <a:ln w="9525">
          <a:noFill/>
        </a:ln>
      </xdr:spPr>
    </xdr:pic>
    <xdr:clientData/>
  </xdr:twoCellAnchor>
  <xdr:twoCellAnchor>
    <xdr:from>
      <xdr:col>8</xdr:col>
      <xdr:colOff>0</xdr:colOff>
      <xdr:row>500</xdr:row>
      <xdr:rowOff>0</xdr:rowOff>
    </xdr:from>
    <xdr:to>
      <xdr:col>8</xdr:col>
      <xdr:colOff>9525</xdr:colOff>
      <xdr:row>500</xdr:row>
      <xdr:rowOff>9525</xdr:rowOff>
    </xdr:to>
    <xdr:pic>
      <xdr:nvPicPr>
        <xdr:cNvPr id="485" name="Picture 363" descr="https://apps.fldfs.com/SURVEY/Images/spacer.gif">
          <a:extLst>
            <a:ext uri="{FF2B5EF4-FFF2-40B4-BE49-F238E27FC236}">
              <a16:creationId xmlns:a16="http://schemas.microsoft.com/office/drawing/2014/main" id="{00000000-0008-0000-0A00-0000E5010000}"/>
            </a:ext>
          </a:extLst>
        </xdr:cNvPr>
        <xdr:cNvPicPr>
          <a:picLocks noChangeAspect="1"/>
        </xdr:cNvPicPr>
      </xdr:nvPicPr>
      <xdr:blipFill>
        <a:blip xmlns:r="http://schemas.openxmlformats.org/officeDocument/2006/relationships" r:embed="rId1"/>
        <a:stretch>
          <a:fillRect/>
        </a:stretch>
      </xdr:blipFill>
      <xdr:spPr bwMode="auto">
        <a:xfrm>
          <a:off x="1400175" y="96812100"/>
          <a:ext cx="9525" cy="9525"/>
        </a:xfrm>
        <a:prstGeom prst="rect">
          <a:avLst/>
        </a:prstGeom>
        <a:noFill/>
        <a:ln w="9525">
          <a:noFill/>
        </a:ln>
      </xdr:spPr>
    </xdr:pic>
    <xdr:clientData/>
  </xdr:twoCellAnchor>
  <xdr:twoCellAnchor>
    <xdr:from>
      <xdr:col>8</xdr:col>
      <xdr:colOff>0</xdr:colOff>
      <xdr:row>500</xdr:row>
      <xdr:rowOff>0</xdr:rowOff>
    </xdr:from>
    <xdr:to>
      <xdr:col>8</xdr:col>
      <xdr:colOff>9525</xdr:colOff>
      <xdr:row>500</xdr:row>
      <xdr:rowOff>9525</xdr:rowOff>
    </xdr:to>
    <xdr:pic>
      <xdr:nvPicPr>
        <xdr:cNvPr id="486" name="Picture 363" descr="https://apps.fldfs.com/SURVEY/Images/spacer.gif">
          <a:extLst>
            <a:ext uri="{FF2B5EF4-FFF2-40B4-BE49-F238E27FC236}">
              <a16:creationId xmlns:a16="http://schemas.microsoft.com/office/drawing/2014/main" id="{00000000-0008-0000-0A00-0000E6010000}"/>
            </a:ext>
          </a:extLst>
        </xdr:cNvPr>
        <xdr:cNvPicPr>
          <a:picLocks noChangeAspect="1"/>
        </xdr:cNvPicPr>
      </xdr:nvPicPr>
      <xdr:blipFill>
        <a:blip xmlns:r="http://schemas.openxmlformats.org/officeDocument/2006/relationships" r:embed="rId1"/>
        <a:stretch>
          <a:fillRect/>
        </a:stretch>
      </xdr:blipFill>
      <xdr:spPr bwMode="auto">
        <a:xfrm>
          <a:off x="1400175" y="968121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87" name="Picture 363" descr="https://apps.fldfs.com/SURVEY/Images/spacer.gif">
          <a:extLst>
            <a:ext uri="{FF2B5EF4-FFF2-40B4-BE49-F238E27FC236}">
              <a16:creationId xmlns:a16="http://schemas.microsoft.com/office/drawing/2014/main" id="{00000000-0008-0000-0A00-0000E7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88" name="Picture 363" descr="https://apps.fldfs.com/SURVEY/Images/spacer.gif">
          <a:extLst>
            <a:ext uri="{FF2B5EF4-FFF2-40B4-BE49-F238E27FC236}">
              <a16:creationId xmlns:a16="http://schemas.microsoft.com/office/drawing/2014/main" id="{00000000-0008-0000-0A00-0000E8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89" name="Picture 363" descr="https://apps.fldfs.com/SURVEY/Images/spacer.gif">
          <a:extLst>
            <a:ext uri="{FF2B5EF4-FFF2-40B4-BE49-F238E27FC236}">
              <a16:creationId xmlns:a16="http://schemas.microsoft.com/office/drawing/2014/main" id="{00000000-0008-0000-0A00-0000E9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90" name="Picture 363" descr="https://apps.fldfs.com/SURVEY/Images/spacer.gif">
          <a:extLst>
            <a:ext uri="{FF2B5EF4-FFF2-40B4-BE49-F238E27FC236}">
              <a16:creationId xmlns:a16="http://schemas.microsoft.com/office/drawing/2014/main" id="{00000000-0008-0000-0A00-0000EA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91" name="Picture 363" descr="https://apps.fldfs.com/SURVEY/Images/spacer.gif">
          <a:extLst>
            <a:ext uri="{FF2B5EF4-FFF2-40B4-BE49-F238E27FC236}">
              <a16:creationId xmlns:a16="http://schemas.microsoft.com/office/drawing/2014/main" id="{00000000-0008-0000-0A00-0000EB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501</xdr:row>
      <xdr:rowOff>0</xdr:rowOff>
    </xdr:from>
    <xdr:to>
      <xdr:col>8</xdr:col>
      <xdr:colOff>9525</xdr:colOff>
      <xdr:row>501</xdr:row>
      <xdr:rowOff>9525</xdr:rowOff>
    </xdr:to>
    <xdr:pic>
      <xdr:nvPicPr>
        <xdr:cNvPr id="492" name="Picture 363" descr="https://apps.fldfs.com/SURVEY/Images/spacer.gif">
          <a:extLst>
            <a:ext uri="{FF2B5EF4-FFF2-40B4-BE49-F238E27FC236}">
              <a16:creationId xmlns:a16="http://schemas.microsoft.com/office/drawing/2014/main" id="{00000000-0008-0000-0A00-0000EC010000}"/>
            </a:ext>
          </a:extLst>
        </xdr:cNvPr>
        <xdr:cNvPicPr>
          <a:picLocks noChangeAspect="1"/>
        </xdr:cNvPicPr>
      </xdr:nvPicPr>
      <xdr:blipFill>
        <a:blip xmlns:r="http://schemas.openxmlformats.org/officeDocument/2006/relationships" r:embed="rId1"/>
        <a:stretch>
          <a:fillRect/>
        </a:stretch>
      </xdr:blipFill>
      <xdr:spPr bwMode="auto">
        <a:xfrm>
          <a:off x="1400175" y="970026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93" name="Picture 363" descr="https://apps.fldfs.com/SURVEY/Images/spacer.gif">
          <a:extLst>
            <a:ext uri="{FF2B5EF4-FFF2-40B4-BE49-F238E27FC236}">
              <a16:creationId xmlns:a16="http://schemas.microsoft.com/office/drawing/2014/main" id="{00000000-0008-0000-0A00-0000ED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94" name="Picture 363" descr="https://apps.fldfs.com/SURVEY/Images/spacer.gif">
          <a:extLst>
            <a:ext uri="{FF2B5EF4-FFF2-40B4-BE49-F238E27FC236}">
              <a16:creationId xmlns:a16="http://schemas.microsoft.com/office/drawing/2014/main" id="{00000000-0008-0000-0A00-0000EE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95" name="Picture 363" descr="https://apps.fldfs.com/SURVEY/Images/spacer.gif">
          <a:extLst>
            <a:ext uri="{FF2B5EF4-FFF2-40B4-BE49-F238E27FC236}">
              <a16:creationId xmlns:a16="http://schemas.microsoft.com/office/drawing/2014/main" id="{00000000-0008-0000-0A00-0000EF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96" name="Picture 363" descr="https://apps.fldfs.com/SURVEY/Images/spacer.gif">
          <a:extLst>
            <a:ext uri="{FF2B5EF4-FFF2-40B4-BE49-F238E27FC236}">
              <a16:creationId xmlns:a16="http://schemas.microsoft.com/office/drawing/2014/main" id="{00000000-0008-0000-0A00-0000F0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97" name="Picture 363" descr="https://apps.fldfs.com/SURVEY/Images/spacer.gif">
          <a:extLst>
            <a:ext uri="{FF2B5EF4-FFF2-40B4-BE49-F238E27FC236}">
              <a16:creationId xmlns:a16="http://schemas.microsoft.com/office/drawing/2014/main" id="{00000000-0008-0000-0A00-0000F1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98" name="Picture 363" descr="https://apps.fldfs.com/SURVEY/Images/spacer.gif">
          <a:extLst>
            <a:ext uri="{FF2B5EF4-FFF2-40B4-BE49-F238E27FC236}">
              <a16:creationId xmlns:a16="http://schemas.microsoft.com/office/drawing/2014/main" id="{00000000-0008-0000-0A00-0000F2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502</xdr:row>
      <xdr:rowOff>0</xdr:rowOff>
    </xdr:from>
    <xdr:to>
      <xdr:col>8</xdr:col>
      <xdr:colOff>9525</xdr:colOff>
      <xdr:row>502</xdr:row>
      <xdr:rowOff>9525</xdr:rowOff>
    </xdr:to>
    <xdr:pic>
      <xdr:nvPicPr>
        <xdr:cNvPr id="499" name="Picture 363" descr="https://apps.fldfs.com/SURVEY/Images/spacer.gif">
          <a:extLst>
            <a:ext uri="{FF2B5EF4-FFF2-40B4-BE49-F238E27FC236}">
              <a16:creationId xmlns:a16="http://schemas.microsoft.com/office/drawing/2014/main" id="{00000000-0008-0000-0A00-0000F3010000}"/>
            </a:ext>
          </a:extLst>
        </xdr:cNvPr>
        <xdr:cNvPicPr>
          <a:picLocks noChangeAspect="1"/>
        </xdr:cNvPicPr>
      </xdr:nvPicPr>
      <xdr:blipFill>
        <a:blip xmlns:r="http://schemas.openxmlformats.org/officeDocument/2006/relationships" r:embed="rId1"/>
        <a:stretch>
          <a:fillRect/>
        </a:stretch>
      </xdr:blipFill>
      <xdr:spPr bwMode="auto">
        <a:xfrm>
          <a:off x="1400175" y="971931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0" name="Picture 363" descr="https://apps.fldfs.com/SURVEY/Images/spacer.gif">
          <a:extLst>
            <a:ext uri="{FF2B5EF4-FFF2-40B4-BE49-F238E27FC236}">
              <a16:creationId xmlns:a16="http://schemas.microsoft.com/office/drawing/2014/main" id="{00000000-0008-0000-0A00-0000F4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1" name="Picture 363" descr="https://apps.fldfs.com/SURVEY/Images/spacer.gif">
          <a:extLst>
            <a:ext uri="{FF2B5EF4-FFF2-40B4-BE49-F238E27FC236}">
              <a16:creationId xmlns:a16="http://schemas.microsoft.com/office/drawing/2014/main" id="{00000000-0008-0000-0A00-0000F5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2" name="Picture 363" descr="https://apps.fldfs.com/SURVEY/Images/spacer.gif">
          <a:extLst>
            <a:ext uri="{FF2B5EF4-FFF2-40B4-BE49-F238E27FC236}">
              <a16:creationId xmlns:a16="http://schemas.microsoft.com/office/drawing/2014/main" id="{00000000-0008-0000-0A00-0000F6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3" name="Picture 363" descr="https://apps.fldfs.com/SURVEY/Images/spacer.gif">
          <a:extLst>
            <a:ext uri="{FF2B5EF4-FFF2-40B4-BE49-F238E27FC236}">
              <a16:creationId xmlns:a16="http://schemas.microsoft.com/office/drawing/2014/main" id="{00000000-0008-0000-0A00-0000F7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4" name="Picture 363" descr="https://apps.fldfs.com/SURVEY/Images/spacer.gif">
          <a:extLst>
            <a:ext uri="{FF2B5EF4-FFF2-40B4-BE49-F238E27FC236}">
              <a16:creationId xmlns:a16="http://schemas.microsoft.com/office/drawing/2014/main" id="{00000000-0008-0000-0A00-0000F8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5" name="Picture 363" descr="https://apps.fldfs.com/SURVEY/Images/spacer.gif">
          <a:extLst>
            <a:ext uri="{FF2B5EF4-FFF2-40B4-BE49-F238E27FC236}">
              <a16:creationId xmlns:a16="http://schemas.microsoft.com/office/drawing/2014/main" id="{00000000-0008-0000-0A00-0000F9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6" name="Picture 363" descr="https://apps.fldfs.com/SURVEY/Images/spacer.gif">
          <a:extLst>
            <a:ext uri="{FF2B5EF4-FFF2-40B4-BE49-F238E27FC236}">
              <a16:creationId xmlns:a16="http://schemas.microsoft.com/office/drawing/2014/main" id="{00000000-0008-0000-0A00-0000FA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7" name="Picture 363" descr="https://apps.fldfs.com/SURVEY/Images/spacer.gif">
          <a:extLst>
            <a:ext uri="{FF2B5EF4-FFF2-40B4-BE49-F238E27FC236}">
              <a16:creationId xmlns:a16="http://schemas.microsoft.com/office/drawing/2014/main" id="{00000000-0008-0000-0A00-0000FB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523</xdr:row>
      <xdr:rowOff>0</xdr:rowOff>
    </xdr:from>
    <xdr:to>
      <xdr:col>8</xdr:col>
      <xdr:colOff>9525</xdr:colOff>
      <xdr:row>523</xdr:row>
      <xdr:rowOff>9525</xdr:rowOff>
    </xdr:to>
    <xdr:pic>
      <xdr:nvPicPr>
        <xdr:cNvPr id="508" name="Picture 363" descr="https://apps.fldfs.com/SURVEY/Images/spacer.gif">
          <a:extLst>
            <a:ext uri="{FF2B5EF4-FFF2-40B4-BE49-F238E27FC236}">
              <a16:creationId xmlns:a16="http://schemas.microsoft.com/office/drawing/2014/main" id="{00000000-0008-0000-0A00-0000FC010000}"/>
            </a:ext>
          </a:extLst>
        </xdr:cNvPr>
        <xdr:cNvPicPr>
          <a:picLocks noChangeAspect="1"/>
        </xdr:cNvPicPr>
      </xdr:nvPicPr>
      <xdr:blipFill>
        <a:blip xmlns:r="http://schemas.openxmlformats.org/officeDocument/2006/relationships" r:embed="rId1"/>
        <a:stretch>
          <a:fillRect/>
        </a:stretch>
      </xdr:blipFill>
      <xdr:spPr bwMode="auto">
        <a:xfrm>
          <a:off x="1400175" y="1011936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09" name="Picture 363" descr="https://apps.fldfs.com/SURVEY/Images/spacer.gif">
          <a:extLst>
            <a:ext uri="{FF2B5EF4-FFF2-40B4-BE49-F238E27FC236}">
              <a16:creationId xmlns:a16="http://schemas.microsoft.com/office/drawing/2014/main" id="{00000000-0008-0000-0A00-0000FD01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0" name="Picture 363" descr="https://apps.fldfs.com/SURVEY/Images/spacer.gif">
          <a:extLst>
            <a:ext uri="{FF2B5EF4-FFF2-40B4-BE49-F238E27FC236}">
              <a16:creationId xmlns:a16="http://schemas.microsoft.com/office/drawing/2014/main" id="{00000000-0008-0000-0A00-0000FE01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1" name="Picture 363" descr="https://apps.fldfs.com/SURVEY/Images/spacer.gif">
          <a:extLst>
            <a:ext uri="{FF2B5EF4-FFF2-40B4-BE49-F238E27FC236}">
              <a16:creationId xmlns:a16="http://schemas.microsoft.com/office/drawing/2014/main" id="{00000000-0008-0000-0A00-0000FF01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2" name="Picture 363" descr="https://apps.fldfs.com/SURVEY/Images/spacer.gif">
          <a:extLst>
            <a:ext uri="{FF2B5EF4-FFF2-40B4-BE49-F238E27FC236}">
              <a16:creationId xmlns:a16="http://schemas.microsoft.com/office/drawing/2014/main" id="{00000000-0008-0000-0A00-00000002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3" name="Picture 363" descr="https://apps.fldfs.com/SURVEY/Images/spacer.gif">
          <a:extLst>
            <a:ext uri="{FF2B5EF4-FFF2-40B4-BE49-F238E27FC236}">
              <a16:creationId xmlns:a16="http://schemas.microsoft.com/office/drawing/2014/main" id="{00000000-0008-0000-0A00-00000102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4" name="Picture 363" descr="https://apps.fldfs.com/SURVEY/Images/spacer.gif">
          <a:extLst>
            <a:ext uri="{FF2B5EF4-FFF2-40B4-BE49-F238E27FC236}">
              <a16:creationId xmlns:a16="http://schemas.microsoft.com/office/drawing/2014/main" id="{00000000-0008-0000-0A00-00000202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5" name="Picture 363" descr="https://apps.fldfs.com/SURVEY/Images/spacer.gif">
          <a:extLst>
            <a:ext uri="{FF2B5EF4-FFF2-40B4-BE49-F238E27FC236}">
              <a16:creationId xmlns:a16="http://schemas.microsoft.com/office/drawing/2014/main" id="{00000000-0008-0000-0A00-00000302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6" name="Picture 363" descr="https://apps.fldfs.com/SURVEY/Images/spacer.gif">
          <a:extLst>
            <a:ext uri="{FF2B5EF4-FFF2-40B4-BE49-F238E27FC236}">
              <a16:creationId xmlns:a16="http://schemas.microsoft.com/office/drawing/2014/main" id="{00000000-0008-0000-0A00-00000402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544</xdr:row>
      <xdr:rowOff>0</xdr:rowOff>
    </xdr:from>
    <xdr:to>
      <xdr:col>8</xdr:col>
      <xdr:colOff>9525</xdr:colOff>
      <xdr:row>544</xdr:row>
      <xdr:rowOff>9525</xdr:rowOff>
    </xdr:to>
    <xdr:pic>
      <xdr:nvPicPr>
        <xdr:cNvPr id="517" name="Picture 363" descr="https://apps.fldfs.com/SURVEY/Images/spacer.gif">
          <a:extLst>
            <a:ext uri="{FF2B5EF4-FFF2-40B4-BE49-F238E27FC236}">
              <a16:creationId xmlns:a16="http://schemas.microsoft.com/office/drawing/2014/main" id="{00000000-0008-0000-0A00-000005020000}"/>
            </a:ext>
          </a:extLst>
        </xdr:cNvPr>
        <xdr:cNvPicPr>
          <a:picLocks noChangeAspect="1"/>
        </xdr:cNvPicPr>
      </xdr:nvPicPr>
      <xdr:blipFill>
        <a:blip xmlns:r="http://schemas.openxmlformats.org/officeDocument/2006/relationships" r:embed="rId1"/>
        <a:stretch>
          <a:fillRect/>
        </a:stretch>
      </xdr:blipFill>
      <xdr:spPr bwMode="auto">
        <a:xfrm>
          <a:off x="1400175" y="105194100"/>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18" name="Picture 363" descr="https://apps.fldfs.com/SURVEY/Images/spacer.gif">
          <a:extLst>
            <a:ext uri="{FF2B5EF4-FFF2-40B4-BE49-F238E27FC236}">
              <a16:creationId xmlns:a16="http://schemas.microsoft.com/office/drawing/2014/main" id="{00000000-0008-0000-0A00-000006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19" name="Picture 363" descr="https://apps.fldfs.com/SURVEY/Images/spacer.gif">
          <a:extLst>
            <a:ext uri="{FF2B5EF4-FFF2-40B4-BE49-F238E27FC236}">
              <a16:creationId xmlns:a16="http://schemas.microsoft.com/office/drawing/2014/main" id="{00000000-0008-0000-0A00-000007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20" name="Picture 363" descr="https://apps.fldfs.com/SURVEY/Images/spacer.gif">
          <a:extLst>
            <a:ext uri="{FF2B5EF4-FFF2-40B4-BE49-F238E27FC236}">
              <a16:creationId xmlns:a16="http://schemas.microsoft.com/office/drawing/2014/main" id="{00000000-0008-0000-0A00-000008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21" name="Picture 363" descr="https://apps.fldfs.com/SURVEY/Images/spacer.gif">
          <a:extLst>
            <a:ext uri="{FF2B5EF4-FFF2-40B4-BE49-F238E27FC236}">
              <a16:creationId xmlns:a16="http://schemas.microsoft.com/office/drawing/2014/main" id="{00000000-0008-0000-0A00-000009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22" name="Picture 363" descr="https://apps.fldfs.com/SURVEY/Images/spacer.gif">
          <a:extLst>
            <a:ext uri="{FF2B5EF4-FFF2-40B4-BE49-F238E27FC236}">
              <a16:creationId xmlns:a16="http://schemas.microsoft.com/office/drawing/2014/main" id="{00000000-0008-0000-0A00-00000A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23" name="Picture 363" descr="https://apps.fldfs.com/SURVEY/Images/spacer.gif">
          <a:extLst>
            <a:ext uri="{FF2B5EF4-FFF2-40B4-BE49-F238E27FC236}">
              <a16:creationId xmlns:a16="http://schemas.microsoft.com/office/drawing/2014/main" id="{00000000-0008-0000-0A00-00000B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24" name="Picture 363" descr="https://apps.fldfs.com/SURVEY/Images/spacer.gif">
          <a:extLst>
            <a:ext uri="{FF2B5EF4-FFF2-40B4-BE49-F238E27FC236}">
              <a16:creationId xmlns:a16="http://schemas.microsoft.com/office/drawing/2014/main" id="{00000000-0008-0000-0A00-00000C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25" name="Picture 363" descr="https://apps.fldfs.com/SURVEY/Images/spacer.gif">
          <a:extLst>
            <a:ext uri="{FF2B5EF4-FFF2-40B4-BE49-F238E27FC236}">
              <a16:creationId xmlns:a16="http://schemas.microsoft.com/office/drawing/2014/main" id="{00000000-0008-0000-0A00-00000D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565</xdr:row>
      <xdr:rowOff>0</xdr:rowOff>
    </xdr:from>
    <xdr:to>
      <xdr:col>8</xdr:col>
      <xdr:colOff>9525</xdr:colOff>
      <xdr:row>565</xdr:row>
      <xdr:rowOff>9525</xdr:rowOff>
    </xdr:to>
    <xdr:pic>
      <xdr:nvPicPr>
        <xdr:cNvPr id="526" name="Picture 363" descr="https://apps.fldfs.com/SURVEY/Images/spacer.gif">
          <a:extLst>
            <a:ext uri="{FF2B5EF4-FFF2-40B4-BE49-F238E27FC236}">
              <a16:creationId xmlns:a16="http://schemas.microsoft.com/office/drawing/2014/main" id="{00000000-0008-0000-0A00-00000E020000}"/>
            </a:ext>
          </a:extLst>
        </xdr:cNvPr>
        <xdr:cNvPicPr>
          <a:picLocks noChangeAspect="1"/>
        </xdr:cNvPicPr>
      </xdr:nvPicPr>
      <xdr:blipFill>
        <a:blip xmlns:r="http://schemas.openxmlformats.org/officeDocument/2006/relationships" r:embed="rId1"/>
        <a:stretch>
          <a:fillRect/>
        </a:stretch>
      </xdr:blipFill>
      <xdr:spPr bwMode="auto">
        <a:xfrm>
          <a:off x="1400175" y="1091850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27" name="Picture 363" descr="https://apps.fldfs.com/SURVEY/Images/spacer.gif">
          <a:extLst>
            <a:ext uri="{FF2B5EF4-FFF2-40B4-BE49-F238E27FC236}">
              <a16:creationId xmlns:a16="http://schemas.microsoft.com/office/drawing/2014/main" id="{00000000-0008-0000-0A00-00000F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28" name="Picture 363" descr="https://apps.fldfs.com/SURVEY/Images/spacer.gif">
          <a:extLst>
            <a:ext uri="{FF2B5EF4-FFF2-40B4-BE49-F238E27FC236}">
              <a16:creationId xmlns:a16="http://schemas.microsoft.com/office/drawing/2014/main" id="{00000000-0008-0000-0A00-000010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29" name="Picture 363" descr="https://apps.fldfs.com/SURVEY/Images/spacer.gif">
          <a:extLst>
            <a:ext uri="{FF2B5EF4-FFF2-40B4-BE49-F238E27FC236}">
              <a16:creationId xmlns:a16="http://schemas.microsoft.com/office/drawing/2014/main" id="{00000000-0008-0000-0A00-000011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30" name="Picture 363" descr="https://apps.fldfs.com/SURVEY/Images/spacer.gif">
          <a:extLst>
            <a:ext uri="{FF2B5EF4-FFF2-40B4-BE49-F238E27FC236}">
              <a16:creationId xmlns:a16="http://schemas.microsoft.com/office/drawing/2014/main" id="{00000000-0008-0000-0A00-000012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31" name="Picture 363" descr="https://apps.fldfs.com/SURVEY/Images/spacer.gif">
          <a:extLst>
            <a:ext uri="{FF2B5EF4-FFF2-40B4-BE49-F238E27FC236}">
              <a16:creationId xmlns:a16="http://schemas.microsoft.com/office/drawing/2014/main" id="{00000000-0008-0000-0A00-000013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32" name="Picture 363" descr="https://apps.fldfs.com/SURVEY/Images/spacer.gif">
          <a:extLst>
            <a:ext uri="{FF2B5EF4-FFF2-40B4-BE49-F238E27FC236}">
              <a16:creationId xmlns:a16="http://schemas.microsoft.com/office/drawing/2014/main" id="{00000000-0008-0000-0A00-000014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33" name="Picture 363" descr="https://apps.fldfs.com/SURVEY/Images/spacer.gif">
          <a:extLst>
            <a:ext uri="{FF2B5EF4-FFF2-40B4-BE49-F238E27FC236}">
              <a16:creationId xmlns:a16="http://schemas.microsoft.com/office/drawing/2014/main" id="{00000000-0008-0000-0A00-000015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34" name="Picture 363" descr="https://apps.fldfs.com/SURVEY/Images/spacer.gif">
          <a:extLst>
            <a:ext uri="{FF2B5EF4-FFF2-40B4-BE49-F238E27FC236}">
              <a16:creationId xmlns:a16="http://schemas.microsoft.com/office/drawing/2014/main" id="{00000000-0008-0000-0A00-000016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586</xdr:row>
      <xdr:rowOff>0</xdr:rowOff>
    </xdr:from>
    <xdr:to>
      <xdr:col>8</xdr:col>
      <xdr:colOff>9525</xdr:colOff>
      <xdr:row>586</xdr:row>
      <xdr:rowOff>9525</xdr:rowOff>
    </xdr:to>
    <xdr:pic>
      <xdr:nvPicPr>
        <xdr:cNvPr id="535" name="Picture 363" descr="https://apps.fldfs.com/SURVEY/Images/spacer.gif">
          <a:extLst>
            <a:ext uri="{FF2B5EF4-FFF2-40B4-BE49-F238E27FC236}">
              <a16:creationId xmlns:a16="http://schemas.microsoft.com/office/drawing/2014/main" id="{00000000-0008-0000-0A00-000017020000}"/>
            </a:ext>
          </a:extLst>
        </xdr:cNvPr>
        <xdr:cNvPicPr>
          <a:picLocks noChangeAspect="1"/>
        </xdr:cNvPicPr>
      </xdr:nvPicPr>
      <xdr:blipFill>
        <a:blip xmlns:r="http://schemas.openxmlformats.org/officeDocument/2006/relationships" r:embed="rId1"/>
        <a:stretch>
          <a:fillRect/>
        </a:stretch>
      </xdr:blipFill>
      <xdr:spPr bwMode="auto">
        <a:xfrm>
          <a:off x="1400175" y="1131855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36" name="Picture 363" descr="https://apps.fldfs.com/SURVEY/Images/spacer.gif">
          <a:extLst>
            <a:ext uri="{FF2B5EF4-FFF2-40B4-BE49-F238E27FC236}">
              <a16:creationId xmlns:a16="http://schemas.microsoft.com/office/drawing/2014/main" id="{00000000-0008-0000-0A00-000018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37" name="Picture 363" descr="https://apps.fldfs.com/SURVEY/Images/spacer.gif">
          <a:extLst>
            <a:ext uri="{FF2B5EF4-FFF2-40B4-BE49-F238E27FC236}">
              <a16:creationId xmlns:a16="http://schemas.microsoft.com/office/drawing/2014/main" id="{00000000-0008-0000-0A00-000019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38" name="Picture 363" descr="https://apps.fldfs.com/SURVEY/Images/spacer.gif">
          <a:extLst>
            <a:ext uri="{FF2B5EF4-FFF2-40B4-BE49-F238E27FC236}">
              <a16:creationId xmlns:a16="http://schemas.microsoft.com/office/drawing/2014/main" id="{00000000-0008-0000-0A00-00001A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39" name="Picture 363" descr="https://apps.fldfs.com/SURVEY/Images/spacer.gif">
          <a:extLst>
            <a:ext uri="{FF2B5EF4-FFF2-40B4-BE49-F238E27FC236}">
              <a16:creationId xmlns:a16="http://schemas.microsoft.com/office/drawing/2014/main" id="{00000000-0008-0000-0A00-00001B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40" name="Picture 363" descr="https://apps.fldfs.com/SURVEY/Images/spacer.gif">
          <a:extLst>
            <a:ext uri="{FF2B5EF4-FFF2-40B4-BE49-F238E27FC236}">
              <a16:creationId xmlns:a16="http://schemas.microsoft.com/office/drawing/2014/main" id="{00000000-0008-0000-0A00-00001C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41" name="Picture 363" descr="https://apps.fldfs.com/SURVEY/Images/spacer.gif">
          <a:extLst>
            <a:ext uri="{FF2B5EF4-FFF2-40B4-BE49-F238E27FC236}">
              <a16:creationId xmlns:a16="http://schemas.microsoft.com/office/drawing/2014/main" id="{00000000-0008-0000-0A00-00001D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42" name="Picture 363" descr="https://apps.fldfs.com/SURVEY/Images/spacer.gif">
          <a:extLst>
            <a:ext uri="{FF2B5EF4-FFF2-40B4-BE49-F238E27FC236}">
              <a16:creationId xmlns:a16="http://schemas.microsoft.com/office/drawing/2014/main" id="{00000000-0008-0000-0A00-00001E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43" name="Picture 363" descr="https://apps.fldfs.com/SURVEY/Images/spacer.gif">
          <a:extLst>
            <a:ext uri="{FF2B5EF4-FFF2-40B4-BE49-F238E27FC236}">
              <a16:creationId xmlns:a16="http://schemas.microsoft.com/office/drawing/2014/main" id="{00000000-0008-0000-0A00-00001F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587</xdr:row>
      <xdr:rowOff>0</xdr:rowOff>
    </xdr:from>
    <xdr:to>
      <xdr:col>8</xdr:col>
      <xdr:colOff>9525</xdr:colOff>
      <xdr:row>587</xdr:row>
      <xdr:rowOff>9525</xdr:rowOff>
    </xdr:to>
    <xdr:pic>
      <xdr:nvPicPr>
        <xdr:cNvPr id="544" name="Picture 363" descr="https://apps.fldfs.com/SURVEY/Images/spacer.gif">
          <a:extLst>
            <a:ext uri="{FF2B5EF4-FFF2-40B4-BE49-F238E27FC236}">
              <a16:creationId xmlns:a16="http://schemas.microsoft.com/office/drawing/2014/main" id="{00000000-0008-0000-0A00-000020020000}"/>
            </a:ext>
          </a:extLst>
        </xdr:cNvPr>
        <xdr:cNvPicPr>
          <a:picLocks noChangeAspect="1"/>
        </xdr:cNvPicPr>
      </xdr:nvPicPr>
      <xdr:blipFill>
        <a:blip xmlns:r="http://schemas.openxmlformats.org/officeDocument/2006/relationships" r:embed="rId1"/>
        <a:stretch>
          <a:fillRect/>
        </a:stretch>
      </xdr:blipFill>
      <xdr:spPr bwMode="auto">
        <a:xfrm>
          <a:off x="1400175" y="1133760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45" name="Picture 363" descr="https://apps.fldfs.com/SURVEY/Images/spacer.gif">
          <a:extLst>
            <a:ext uri="{FF2B5EF4-FFF2-40B4-BE49-F238E27FC236}">
              <a16:creationId xmlns:a16="http://schemas.microsoft.com/office/drawing/2014/main" id="{00000000-0008-0000-0A00-000021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46" name="Picture 363" descr="https://apps.fldfs.com/SURVEY/Images/spacer.gif">
          <a:extLst>
            <a:ext uri="{FF2B5EF4-FFF2-40B4-BE49-F238E27FC236}">
              <a16:creationId xmlns:a16="http://schemas.microsoft.com/office/drawing/2014/main" id="{00000000-0008-0000-0A00-000022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47" name="Picture 363" descr="https://apps.fldfs.com/SURVEY/Images/spacer.gif">
          <a:extLst>
            <a:ext uri="{FF2B5EF4-FFF2-40B4-BE49-F238E27FC236}">
              <a16:creationId xmlns:a16="http://schemas.microsoft.com/office/drawing/2014/main" id="{00000000-0008-0000-0A00-000023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48" name="Picture 363" descr="https://apps.fldfs.com/SURVEY/Images/spacer.gif">
          <a:extLst>
            <a:ext uri="{FF2B5EF4-FFF2-40B4-BE49-F238E27FC236}">
              <a16:creationId xmlns:a16="http://schemas.microsoft.com/office/drawing/2014/main" id="{00000000-0008-0000-0A00-000024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49" name="Picture 363" descr="https://apps.fldfs.com/SURVEY/Images/spacer.gif">
          <a:extLst>
            <a:ext uri="{FF2B5EF4-FFF2-40B4-BE49-F238E27FC236}">
              <a16:creationId xmlns:a16="http://schemas.microsoft.com/office/drawing/2014/main" id="{00000000-0008-0000-0A00-000025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50" name="Picture 363" descr="https://apps.fldfs.com/SURVEY/Images/spacer.gif">
          <a:extLst>
            <a:ext uri="{FF2B5EF4-FFF2-40B4-BE49-F238E27FC236}">
              <a16:creationId xmlns:a16="http://schemas.microsoft.com/office/drawing/2014/main" id="{00000000-0008-0000-0A00-000026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51" name="Picture 363" descr="https://apps.fldfs.com/SURVEY/Images/spacer.gif">
          <a:extLst>
            <a:ext uri="{FF2B5EF4-FFF2-40B4-BE49-F238E27FC236}">
              <a16:creationId xmlns:a16="http://schemas.microsoft.com/office/drawing/2014/main" id="{00000000-0008-0000-0A00-000027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52" name="Picture 363" descr="https://apps.fldfs.com/SURVEY/Images/spacer.gif">
          <a:extLst>
            <a:ext uri="{FF2B5EF4-FFF2-40B4-BE49-F238E27FC236}">
              <a16:creationId xmlns:a16="http://schemas.microsoft.com/office/drawing/2014/main" id="{00000000-0008-0000-0A00-000028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588</xdr:row>
      <xdr:rowOff>0</xdr:rowOff>
    </xdr:from>
    <xdr:to>
      <xdr:col>8</xdr:col>
      <xdr:colOff>9525</xdr:colOff>
      <xdr:row>588</xdr:row>
      <xdr:rowOff>9525</xdr:rowOff>
    </xdr:to>
    <xdr:pic>
      <xdr:nvPicPr>
        <xdr:cNvPr id="553" name="Picture 363" descr="https://apps.fldfs.com/SURVEY/Images/spacer.gif">
          <a:extLst>
            <a:ext uri="{FF2B5EF4-FFF2-40B4-BE49-F238E27FC236}">
              <a16:creationId xmlns:a16="http://schemas.microsoft.com/office/drawing/2014/main" id="{00000000-0008-0000-0A00-000029020000}"/>
            </a:ext>
          </a:extLst>
        </xdr:cNvPr>
        <xdr:cNvPicPr>
          <a:picLocks noChangeAspect="1"/>
        </xdr:cNvPicPr>
      </xdr:nvPicPr>
      <xdr:blipFill>
        <a:blip xmlns:r="http://schemas.openxmlformats.org/officeDocument/2006/relationships" r:embed="rId1"/>
        <a:stretch>
          <a:fillRect/>
        </a:stretch>
      </xdr:blipFill>
      <xdr:spPr bwMode="auto">
        <a:xfrm>
          <a:off x="1400175" y="113566575"/>
          <a:ext cx="9525" cy="9525"/>
        </a:xfrm>
        <a:prstGeom prst="rect">
          <a:avLst/>
        </a:prstGeom>
        <a:noFill/>
        <a:ln w="9525">
          <a:noFill/>
        </a:ln>
      </xdr:spPr>
    </xdr:pic>
    <xdr:clientData/>
  </xdr:twoCellAnchor>
  <xdr:twoCellAnchor>
    <xdr:from>
      <xdr:col>8</xdr:col>
      <xdr:colOff>0</xdr:colOff>
      <xdr:row>8</xdr:row>
      <xdr:rowOff>0</xdr:rowOff>
    </xdr:from>
    <xdr:to>
      <xdr:col>8</xdr:col>
      <xdr:colOff>9525</xdr:colOff>
      <xdr:row>8</xdr:row>
      <xdr:rowOff>9525</xdr:rowOff>
    </xdr:to>
    <xdr:pic>
      <xdr:nvPicPr>
        <xdr:cNvPr id="554" name="Picture 363" descr="https://apps.fldfs.com/SURVEY/Images/spacer.gif">
          <a:extLst>
            <a:ext uri="{FF2B5EF4-FFF2-40B4-BE49-F238E27FC236}">
              <a16:creationId xmlns:a16="http://schemas.microsoft.com/office/drawing/2014/main" id="{00000000-0008-0000-0A00-00002A020000}"/>
            </a:ext>
          </a:extLst>
        </xdr:cNvPr>
        <xdr:cNvPicPr>
          <a:picLocks noChangeAspect="1"/>
        </xdr:cNvPicPr>
      </xdr:nvPicPr>
      <xdr:blipFill>
        <a:blip xmlns:r="http://schemas.openxmlformats.org/officeDocument/2006/relationships" r:embed="rId1"/>
        <a:stretch>
          <a:fillRect/>
        </a:stretch>
      </xdr:blipFill>
      <xdr:spPr bwMode="auto">
        <a:xfrm>
          <a:off x="1400175" y="2124075"/>
          <a:ext cx="9525" cy="9525"/>
        </a:xfrm>
        <a:prstGeom prst="rect">
          <a:avLst/>
        </a:prstGeom>
        <a:noFill/>
        <a:ln w="9525">
          <a:noFill/>
        </a:ln>
      </xdr:spPr>
    </xdr:pic>
    <xdr:clientData/>
  </xdr:twoCellAnchor>
  <xdr:twoCellAnchor>
    <xdr:from>
      <xdr:col>8</xdr:col>
      <xdr:colOff>0</xdr:colOff>
      <xdr:row>8</xdr:row>
      <xdr:rowOff>0</xdr:rowOff>
    </xdr:from>
    <xdr:to>
      <xdr:col>8</xdr:col>
      <xdr:colOff>9525</xdr:colOff>
      <xdr:row>8</xdr:row>
      <xdr:rowOff>9525</xdr:rowOff>
    </xdr:to>
    <xdr:pic>
      <xdr:nvPicPr>
        <xdr:cNvPr id="555" name="Picture 363" descr="https://apps.fldfs.com/SURVEY/Images/spacer.gif">
          <a:extLst>
            <a:ext uri="{FF2B5EF4-FFF2-40B4-BE49-F238E27FC236}">
              <a16:creationId xmlns:a16="http://schemas.microsoft.com/office/drawing/2014/main" id="{00000000-0008-0000-0A00-00002B020000}"/>
            </a:ext>
          </a:extLst>
        </xdr:cNvPr>
        <xdr:cNvPicPr>
          <a:picLocks noChangeAspect="1"/>
        </xdr:cNvPicPr>
      </xdr:nvPicPr>
      <xdr:blipFill>
        <a:blip xmlns:r="http://schemas.openxmlformats.org/officeDocument/2006/relationships" r:embed="rId1"/>
        <a:stretch>
          <a:fillRect/>
        </a:stretch>
      </xdr:blipFill>
      <xdr:spPr bwMode="auto">
        <a:xfrm>
          <a:off x="1400175" y="2124075"/>
          <a:ext cx="9525" cy="9525"/>
        </a:xfrm>
        <a:prstGeom prst="rect">
          <a:avLst/>
        </a:prstGeom>
        <a:noFill/>
        <a:ln w="9525">
          <a:noFill/>
        </a:ln>
      </xdr:spPr>
    </xdr:pic>
    <xdr:clientData/>
  </xdr:twoCellAnchor>
  <xdr:twoCellAnchor>
    <xdr:from>
      <xdr:col>8</xdr:col>
      <xdr:colOff>0</xdr:colOff>
      <xdr:row>9</xdr:row>
      <xdr:rowOff>0</xdr:rowOff>
    </xdr:from>
    <xdr:to>
      <xdr:col>8</xdr:col>
      <xdr:colOff>9525</xdr:colOff>
      <xdr:row>9</xdr:row>
      <xdr:rowOff>9525</xdr:rowOff>
    </xdr:to>
    <xdr:pic>
      <xdr:nvPicPr>
        <xdr:cNvPr id="556" name="Picture 363" descr="https://apps.fldfs.com/SURVEY/Images/spacer.gif">
          <a:extLst>
            <a:ext uri="{FF2B5EF4-FFF2-40B4-BE49-F238E27FC236}">
              <a16:creationId xmlns:a16="http://schemas.microsoft.com/office/drawing/2014/main" id="{00000000-0008-0000-0A00-00002C020000}"/>
            </a:ext>
          </a:extLst>
        </xdr:cNvPr>
        <xdr:cNvPicPr>
          <a:picLocks noChangeAspect="1"/>
        </xdr:cNvPicPr>
      </xdr:nvPicPr>
      <xdr:blipFill>
        <a:blip xmlns:r="http://schemas.openxmlformats.org/officeDocument/2006/relationships" r:embed="rId1"/>
        <a:stretch>
          <a:fillRect/>
        </a:stretch>
      </xdr:blipFill>
      <xdr:spPr bwMode="auto">
        <a:xfrm>
          <a:off x="1400175" y="2324100"/>
          <a:ext cx="9525" cy="9525"/>
        </a:xfrm>
        <a:prstGeom prst="rect">
          <a:avLst/>
        </a:prstGeom>
        <a:noFill/>
        <a:ln w="9525">
          <a:noFill/>
        </a:ln>
      </xdr:spPr>
    </xdr:pic>
    <xdr:clientData/>
  </xdr:twoCellAnchor>
  <xdr:twoCellAnchor>
    <xdr:from>
      <xdr:col>8</xdr:col>
      <xdr:colOff>0</xdr:colOff>
      <xdr:row>9</xdr:row>
      <xdr:rowOff>0</xdr:rowOff>
    </xdr:from>
    <xdr:to>
      <xdr:col>8</xdr:col>
      <xdr:colOff>9525</xdr:colOff>
      <xdr:row>9</xdr:row>
      <xdr:rowOff>9525</xdr:rowOff>
    </xdr:to>
    <xdr:pic>
      <xdr:nvPicPr>
        <xdr:cNvPr id="557" name="Picture 363" descr="https://apps.fldfs.com/SURVEY/Images/spacer.gif">
          <a:extLst>
            <a:ext uri="{FF2B5EF4-FFF2-40B4-BE49-F238E27FC236}">
              <a16:creationId xmlns:a16="http://schemas.microsoft.com/office/drawing/2014/main" id="{00000000-0008-0000-0A00-00002D020000}"/>
            </a:ext>
          </a:extLst>
        </xdr:cNvPr>
        <xdr:cNvPicPr>
          <a:picLocks noChangeAspect="1"/>
        </xdr:cNvPicPr>
      </xdr:nvPicPr>
      <xdr:blipFill>
        <a:blip xmlns:r="http://schemas.openxmlformats.org/officeDocument/2006/relationships" r:embed="rId1"/>
        <a:stretch>
          <a:fillRect/>
        </a:stretch>
      </xdr:blipFill>
      <xdr:spPr bwMode="auto">
        <a:xfrm>
          <a:off x="1400175" y="2324100"/>
          <a:ext cx="9525" cy="9525"/>
        </a:xfrm>
        <a:prstGeom prst="rect">
          <a:avLst/>
        </a:prstGeom>
        <a:noFill/>
        <a:ln w="9525">
          <a:noFill/>
        </a:ln>
      </xdr:spPr>
    </xdr:pic>
    <xdr:clientData/>
  </xdr:twoCellAnchor>
  <xdr:twoCellAnchor>
    <xdr:from>
      <xdr:col>8</xdr:col>
      <xdr:colOff>0</xdr:colOff>
      <xdr:row>10</xdr:row>
      <xdr:rowOff>0</xdr:rowOff>
    </xdr:from>
    <xdr:to>
      <xdr:col>8</xdr:col>
      <xdr:colOff>9525</xdr:colOff>
      <xdr:row>10</xdr:row>
      <xdr:rowOff>9525</xdr:rowOff>
    </xdr:to>
    <xdr:pic>
      <xdr:nvPicPr>
        <xdr:cNvPr id="558" name="Picture 363" descr="https://apps.fldfs.com/SURVEY/Images/spacer.gif">
          <a:extLst>
            <a:ext uri="{FF2B5EF4-FFF2-40B4-BE49-F238E27FC236}">
              <a16:creationId xmlns:a16="http://schemas.microsoft.com/office/drawing/2014/main" id="{00000000-0008-0000-0A00-00002E020000}"/>
            </a:ext>
          </a:extLst>
        </xdr:cNvPr>
        <xdr:cNvPicPr>
          <a:picLocks noChangeAspect="1"/>
        </xdr:cNvPicPr>
      </xdr:nvPicPr>
      <xdr:blipFill>
        <a:blip xmlns:r="http://schemas.openxmlformats.org/officeDocument/2006/relationships" r:embed="rId1"/>
        <a:stretch>
          <a:fillRect/>
        </a:stretch>
      </xdr:blipFill>
      <xdr:spPr bwMode="auto">
        <a:xfrm>
          <a:off x="1400175" y="2524125"/>
          <a:ext cx="9525" cy="9525"/>
        </a:xfrm>
        <a:prstGeom prst="rect">
          <a:avLst/>
        </a:prstGeom>
        <a:noFill/>
        <a:ln w="9525">
          <a:noFill/>
        </a:ln>
      </xdr:spPr>
    </xdr:pic>
    <xdr:clientData/>
  </xdr:twoCellAnchor>
  <xdr:twoCellAnchor>
    <xdr:from>
      <xdr:col>8</xdr:col>
      <xdr:colOff>0</xdr:colOff>
      <xdr:row>10</xdr:row>
      <xdr:rowOff>0</xdr:rowOff>
    </xdr:from>
    <xdr:to>
      <xdr:col>8</xdr:col>
      <xdr:colOff>9525</xdr:colOff>
      <xdr:row>10</xdr:row>
      <xdr:rowOff>9525</xdr:rowOff>
    </xdr:to>
    <xdr:pic>
      <xdr:nvPicPr>
        <xdr:cNvPr id="559" name="Picture 363" descr="https://apps.fldfs.com/SURVEY/Images/spacer.gif">
          <a:extLst>
            <a:ext uri="{FF2B5EF4-FFF2-40B4-BE49-F238E27FC236}">
              <a16:creationId xmlns:a16="http://schemas.microsoft.com/office/drawing/2014/main" id="{00000000-0008-0000-0A00-00002F020000}"/>
            </a:ext>
          </a:extLst>
        </xdr:cNvPr>
        <xdr:cNvPicPr>
          <a:picLocks noChangeAspect="1"/>
        </xdr:cNvPicPr>
      </xdr:nvPicPr>
      <xdr:blipFill>
        <a:blip xmlns:r="http://schemas.openxmlformats.org/officeDocument/2006/relationships" r:embed="rId1"/>
        <a:stretch>
          <a:fillRect/>
        </a:stretch>
      </xdr:blipFill>
      <xdr:spPr bwMode="auto">
        <a:xfrm>
          <a:off x="1400175" y="2524125"/>
          <a:ext cx="9525" cy="9525"/>
        </a:xfrm>
        <a:prstGeom prst="rect">
          <a:avLst/>
        </a:prstGeom>
        <a:noFill/>
        <a:ln w="9525">
          <a:noFill/>
        </a:ln>
      </xdr:spPr>
    </xdr:pic>
    <xdr:clientData/>
  </xdr:twoCellAnchor>
  <xdr:twoCellAnchor>
    <xdr:from>
      <xdr:col>8</xdr:col>
      <xdr:colOff>0</xdr:colOff>
      <xdr:row>11</xdr:row>
      <xdr:rowOff>0</xdr:rowOff>
    </xdr:from>
    <xdr:to>
      <xdr:col>8</xdr:col>
      <xdr:colOff>9525</xdr:colOff>
      <xdr:row>11</xdr:row>
      <xdr:rowOff>9525</xdr:rowOff>
    </xdr:to>
    <xdr:pic>
      <xdr:nvPicPr>
        <xdr:cNvPr id="560" name="Picture 363" descr="https://apps.fldfs.com/SURVEY/Images/spacer.gif">
          <a:extLst>
            <a:ext uri="{FF2B5EF4-FFF2-40B4-BE49-F238E27FC236}">
              <a16:creationId xmlns:a16="http://schemas.microsoft.com/office/drawing/2014/main" id="{00000000-0008-0000-0A00-000030020000}"/>
            </a:ext>
          </a:extLst>
        </xdr:cNvPr>
        <xdr:cNvPicPr>
          <a:picLocks noChangeAspect="1"/>
        </xdr:cNvPicPr>
      </xdr:nvPicPr>
      <xdr:blipFill>
        <a:blip xmlns:r="http://schemas.openxmlformats.org/officeDocument/2006/relationships" r:embed="rId1"/>
        <a:stretch>
          <a:fillRect/>
        </a:stretch>
      </xdr:blipFill>
      <xdr:spPr bwMode="auto">
        <a:xfrm>
          <a:off x="1400175" y="2724150"/>
          <a:ext cx="9525" cy="9525"/>
        </a:xfrm>
        <a:prstGeom prst="rect">
          <a:avLst/>
        </a:prstGeom>
        <a:noFill/>
        <a:ln w="9525">
          <a:noFill/>
        </a:ln>
      </xdr:spPr>
    </xdr:pic>
    <xdr:clientData/>
  </xdr:twoCellAnchor>
  <xdr:twoCellAnchor>
    <xdr:from>
      <xdr:col>8</xdr:col>
      <xdr:colOff>0</xdr:colOff>
      <xdr:row>11</xdr:row>
      <xdr:rowOff>0</xdr:rowOff>
    </xdr:from>
    <xdr:to>
      <xdr:col>8</xdr:col>
      <xdr:colOff>9525</xdr:colOff>
      <xdr:row>11</xdr:row>
      <xdr:rowOff>9525</xdr:rowOff>
    </xdr:to>
    <xdr:pic>
      <xdr:nvPicPr>
        <xdr:cNvPr id="561" name="Picture 363" descr="https://apps.fldfs.com/SURVEY/Images/spacer.gif">
          <a:extLst>
            <a:ext uri="{FF2B5EF4-FFF2-40B4-BE49-F238E27FC236}">
              <a16:creationId xmlns:a16="http://schemas.microsoft.com/office/drawing/2014/main" id="{00000000-0008-0000-0A00-000031020000}"/>
            </a:ext>
          </a:extLst>
        </xdr:cNvPr>
        <xdr:cNvPicPr>
          <a:picLocks noChangeAspect="1"/>
        </xdr:cNvPicPr>
      </xdr:nvPicPr>
      <xdr:blipFill>
        <a:blip xmlns:r="http://schemas.openxmlformats.org/officeDocument/2006/relationships" r:embed="rId1"/>
        <a:stretch>
          <a:fillRect/>
        </a:stretch>
      </xdr:blipFill>
      <xdr:spPr bwMode="auto">
        <a:xfrm>
          <a:off x="1400175" y="2724150"/>
          <a:ext cx="9525" cy="9525"/>
        </a:xfrm>
        <a:prstGeom prst="rect">
          <a:avLst/>
        </a:prstGeom>
        <a:noFill/>
        <a:ln w="9525">
          <a:noFill/>
        </a:ln>
      </xdr:spPr>
    </xdr:pic>
    <xdr:clientData/>
  </xdr:twoCellAnchor>
  <xdr:twoCellAnchor>
    <xdr:from>
      <xdr:col>8</xdr:col>
      <xdr:colOff>0</xdr:colOff>
      <xdr:row>12</xdr:row>
      <xdr:rowOff>0</xdr:rowOff>
    </xdr:from>
    <xdr:to>
      <xdr:col>8</xdr:col>
      <xdr:colOff>9525</xdr:colOff>
      <xdr:row>12</xdr:row>
      <xdr:rowOff>9525</xdr:rowOff>
    </xdr:to>
    <xdr:pic>
      <xdr:nvPicPr>
        <xdr:cNvPr id="562" name="Picture 363" descr="https://apps.fldfs.com/SURVEY/Images/spacer.gif">
          <a:extLst>
            <a:ext uri="{FF2B5EF4-FFF2-40B4-BE49-F238E27FC236}">
              <a16:creationId xmlns:a16="http://schemas.microsoft.com/office/drawing/2014/main" id="{00000000-0008-0000-0A00-000032020000}"/>
            </a:ext>
          </a:extLst>
        </xdr:cNvPr>
        <xdr:cNvPicPr>
          <a:picLocks noChangeAspect="1"/>
        </xdr:cNvPicPr>
      </xdr:nvPicPr>
      <xdr:blipFill>
        <a:blip xmlns:r="http://schemas.openxmlformats.org/officeDocument/2006/relationships" r:embed="rId1"/>
        <a:stretch>
          <a:fillRect/>
        </a:stretch>
      </xdr:blipFill>
      <xdr:spPr bwMode="auto">
        <a:xfrm>
          <a:off x="1400175" y="2924175"/>
          <a:ext cx="9525" cy="9525"/>
        </a:xfrm>
        <a:prstGeom prst="rect">
          <a:avLst/>
        </a:prstGeom>
        <a:noFill/>
        <a:ln w="9525">
          <a:noFill/>
        </a:ln>
      </xdr:spPr>
    </xdr:pic>
    <xdr:clientData/>
  </xdr:twoCellAnchor>
  <xdr:twoCellAnchor>
    <xdr:from>
      <xdr:col>8</xdr:col>
      <xdr:colOff>0</xdr:colOff>
      <xdr:row>12</xdr:row>
      <xdr:rowOff>0</xdr:rowOff>
    </xdr:from>
    <xdr:to>
      <xdr:col>8</xdr:col>
      <xdr:colOff>9525</xdr:colOff>
      <xdr:row>12</xdr:row>
      <xdr:rowOff>9525</xdr:rowOff>
    </xdr:to>
    <xdr:pic>
      <xdr:nvPicPr>
        <xdr:cNvPr id="563" name="Picture 363" descr="https://apps.fldfs.com/SURVEY/Images/spacer.gif">
          <a:extLst>
            <a:ext uri="{FF2B5EF4-FFF2-40B4-BE49-F238E27FC236}">
              <a16:creationId xmlns:a16="http://schemas.microsoft.com/office/drawing/2014/main" id="{00000000-0008-0000-0A00-000033020000}"/>
            </a:ext>
          </a:extLst>
        </xdr:cNvPr>
        <xdr:cNvPicPr>
          <a:picLocks noChangeAspect="1"/>
        </xdr:cNvPicPr>
      </xdr:nvPicPr>
      <xdr:blipFill>
        <a:blip xmlns:r="http://schemas.openxmlformats.org/officeDocument/2006/relationships" r:embed="rId1"/>
        <a:stretch>
          <a:fillRect/>
        </a:stretch>
      </xdr:blipFill>
      <xdr:spPr bwMode="auto">
        <a:xfrm>
          <a:off x="1400175" y="2924175"/>
          <a:ext cx="9525" cy="9525"/>
        </a:xfrm>
        <a:prstGeom prst="rect">
          <a:avLst/>
        </a:prstGeom>
        <a:noFill/>
        <a:ln w="9525">
          <a:noFill/>
        </a:ln>
      </xdr:spPr>
    </xdr:pic>
    <xdr:clientData/>
  </xdr:twoCellAnchor>
  <xdr:twoCellAnchor>
    <xdr:from>
      <xdr:col>8</xdr:col>
      <xdr:colOff>0</xdr:colOff>
      <xdr:row>13</xdr:row>
      <xdr:rowOff>0</xdr:rowOff>
    </xdr:from>
    <xdr:to>
      <xdr:col>8</xdr:col>
      <xdr:colOff>9525</xdr:colOff>
      <xdr:row>13</xdr:row>
      <xdr:rowOff>9525</xdr:rowOff>
    </xdr:to>
    <xdr:pic>
      <xdr:nvPicPr>
        <xdr:cNvPr id="564" name="Picture 363" descr="https://apps.fldfs.com/SURVEY/Images/spacer.gif">
          <a:extLst>
            <a:ext uri="{FF2B5EF4-FFF2-40B4-BE49-F238E27FC236}">
              <a16:creationId xmlns:a16="http://schemas.microsoft.com/office/drawing/2014/main" id="{00000000-0008-0000-0A00-000034020000}"/>
            </a:ext>
          </a:extLst>
        </xdr:cNvPr>
        <xdr:cNvPicPr>
          <a:picLocks noChangeAspect="1"/>
        </xdr:cNvPicPr>
      </xdr:nvPicPr>
      <xdr:blipFill>
        <a:blip xmlns:r="http://schemas.openxmlformats.org/officeDocument/2006/relationships" r:embed="rId1"/>
        <a:stretch>
          <a:fillRect/>
        </a:stretch>
      </xdr:blipFill>
      <xdr:spPr bwMode="auto">
        <a:xfrm>
          <a:off x="1400175" y="3124200"/>
          <a:ext cx="9525" cy="9525"/>
        </a:xfrm>
        <a:prstGeom prst="rect">
          <a:avLst/>
        </a:prstGeom>
        <a:noFill/>
        <a:ln w="9525">
          <a:noFill/>
        </a:ln>
      </xdr:spPr>
    </xdr:pic>
    <xdr:clientData/>
  </xdr:twoCellAnchor>
  <xdr:twoCellAnchor>
    <xdr:from>
      <xdr:col>8</xdr:col>
      <xdr:colOff>0</xdr:colOff>
      <xdr:row>13</xdr:row>
      <xdr:rowOff>0</xdr:rowOff>
    </xdr:from>
    <xdr:to>
      <xdr:col>8</xdr:col>
      <xdr:colOff>9525</xdr:colOff>
      <xdr:row>13</xdr:row>
      <xdr:rowOff>9525</xdr:rowOff>
    </xdr:to>
    <xdr:pic>
      <xdr:nvPicPr>
        <xdr:cNvPr id="565" name="Picture 363" descr="https://apps.fldfs.com/SURVEY/Images/spacer.gif">
          <a:extLst>
            <a:ext uri="{FF2B5EF4-FFF2-40B4-BE49-F238E27FC236}">
              <a16:creationId xmlns:a16="http://schemas.microsoft.com/office/drawing/2014/main" id="{00000000-0008-0000-0A00-000035020000}"/>
            </a:ext>
          </a:extLst>
        </xdr:cNvPr>
        <xdr:cNvPicPr>
          <a:picLocks noChangeAspect="1"/>
        </xdr:cNvPicPr>
      </xdr:nvPicPr>
      <xdr:blipFill>
        <a:blip xmlns:r="http://schemas.openxmlformats.org/officeDocument/2006/relationships" r:embed="rId1"/>
        <a:stretch>
          <a:fillRect/>
        </a:stretch>
      </xdr:blipFill>
      <xdr:spPr bwMode="auto">
        <a:xfrm>
          <a:off x="1400175" y="3124200"/>
          <a:ext cx="9525" cy="9525"/>
        </a:xfrm>
        <a:prstGeom prst="rect">
          <a:avLst/>
        </a:prstGeom>
        <a:noFill/>
        <a:ln w="9525">
          <a:noFill/>
        </a:ln>
      </xdr:spPr>
    </xdr:pic>
    <xdr:clientData/>
  </xdr:twoCellAnchor>
  <xdr:twoCellAnchor>
    <xdr:from>
      <xdr:col>8</xdr:col>
      <xdr:colOff>0</xdr:colOff>
      <xdr:row>14</xdr:row>
      <xdr:rowOff>0</xdr:rowOff>
    </xdr:from>
    <xdr:to>
      <xdr:col>8</xdr:col>
      <xdr:colOff>9525</xdr:colOff>
      <xdr:row>14</xdr:row>
      <xdr:rowOff>9525</xdr:rowOff>
    </xdr:to>
    <xdr:pic>
      <xdr:nvPicPr>
        <xdr:cNvPr id="566" name="Picture 363" descr="https://apps.fldfs.com/SURVEY/Images/spacer.gif">
          <a:extLst>
            <a:ext uri="{FF2B5EF4-FFF2-40B4-BE49-F238E27FC236}">
              <a16:creationId xmlns:a16="http://schemas.microsoft.com/office/drawing/2014/main" id="{00000000-0008-0000-0A00-000036020000}"/>
            </a:ext>
          </a:extLst>
        </xdr:cNvPr>
        <xdr:cNvPicPr>
          <a:picLocks noChangeAspect="1"/>
        </xdr:cNvPicPr>
      </xdr:nvPicPr>
      <xdr:blipFill>
        <a:blip xmlns:r="http://schemas.openxmlformats.org/officeDocument/2006/relationships" r:embed="rId1"/>
        <a:stretch>
          <a:fillRect/>
        </a:stretch>
      </xdr:blipFill>
      <xdr:spPr bwMode="auto">
        <a:xfrm>
          <a:off x="1400175" y="3324225"/>
          <a:ext cx="9525" cy="9525"/>
        </a:xfrm>
        <a:prstGeom prst="rect">
          <a:avLst/>
        </a:prstGeom>
        <a:noFill/>
        <a:ln w="9525">
          <a:noFill/>
        </a:ln>
      </xdr:spPr>
    </xdr:pic>
    <xdr:clientData/>
  </xdr:twoCellAnchor>
  <xdr:twoCellAnchor>
    <xdr:from>
      <xdr:col>8</xdr:col>
      <xdr:colOff>0</xdr:colOff>
      <xdr:row>14</xdr:row>
      <xdr:rowOff>0</xdr:rowOff>
    </xdr:from>
    <xdr:to>
      <xdr:col>8</xdr:col>
      <xdr:colOff>9525</xdr:colOff>
      <xdr:row>14</xdr:row>
      <xdr:rowOff>9525</xdr:rowOff>
    </xdr:to>
    <xdr:pic>
      <xdr:nvPicPr>
        <xdr:cNvPr id="567" name="Picture 363" descr="https://apps.fldfs.com/SURVEY/Images/spacer.gif">
          <a:extLst>
            <a:ext uri="{FF2B5EF4-FFF2-40B4-BE49-F238E27FC236}">
              <a16:creationId xmlns:a16="http://schemas.microsoft.com/office/drawing/2014/main" id="{00000000-0008-0000-0A00-000037020000}"/>
            </a:ext>
          </a:extLst>
        </xdr:cNvPr>
        <xdr:cNvPicPr>
          <a:picLocks noChangeAspect="1"/>
        </xdr:cNvPicPr>
      </xdr:nvPicPr>
      <xdr:blipFill>
        <a:blip xmlns:r="http://schemas.openxmlformats.org/officeDocument/2006/relationships" r:embed="rId1"/>
        <a:stretch>
          <a:fillRect/>
        </a:stretch>
      </xdr:blipFill>
      <xdr:spPr bwMode="auto">
        <a:xfrm>
          <a:off x="1400175" y="3324225"/>
          <a:ext cx="9525" cy="9525"/>
        </a:xfrm>
        <a:prstGeom prst="rect">
          <a:avLst/>
        </a:prstGeom>
        <a:noFill/>
        <a:ln w="9525">
          <a:noFill/>
        </a:ln>
      </xdr:spPr>
    </xdr:pic>
    <xdr:clientData/>
  </xdr:twoCellAnchor>
  <xdr:twoCellAnchor>
    <xdr:from>
      <xdr:col>8</xdr:col>
      <xdr:colOff>0</xdr:colOff>
      <xdr:row>15</xdr:row>
      <xdr:rowOff>0</xdr:rowOff>
    </xdr:from>
    <xdr:to>
      <xdr:col>8</xdr:col>
      <xdr:colOff>9525</xdr:colOff>
      <xdr:row>15</xdr:row>
      <xdr:rowOff>9525</xdr:rowOff>
    </xdr:to>
    <xdr:pic>
      <xdr:nvPicPr>
        <xdr:cNvPr id="568" name="Picture 363" descr="https://apps.fldfs.com/SURVEY/Images/spacer.gif">
          <a:extLst>
            <a:ext uri="{FF2B5EF4-FFF2-40B4-BE49-F238E27FC236}">
              <a16:creationId xmlns:a16="http://schemas.microsoft.com/office/drawing/2014/main" id="{00000000-0008-0000-0A00-000038020000}"/>
            </a:ext>
          </a:extLst>
        </xdr:cNvPr>
        <xdr:cNvPicPr>
          <a:picLocks noChangeAspect="1"/>
        </xdr:cNvPicPr>
      </xdr:nvPicPr>
      <xdr:blipFill>
        <a:blip xmlns:r="http://schemas.openxmlformats.org/officeDocument/2006/relationships" r:embed="rId1"/>
        <a:stretch>
          <a:fillRect/>
        </a:stretch>
      </xdr:blipFill>
      <xdr:spPr bwMode="auto">
        <a:xfrm>
          <a:off x="1400175" y="3524250"/>
          <a:ext cx="9525" cy="9525"/>
        </a:xfrm>
        <a:prstGeom prst="rect">
          <a:avLst/>
        </a:prstGeom>
        <a:noFill/>
        <a:ln w="9525">
          <a:noFill/>
        </a:ln>
      </xdr:spPr>
    </xdr:pic>
    <xdr:clientData/>
  </xdr:twoCellAnchor>
  <xdr:twoCellAnchor>
    <xdr:from>
      <xdr:col>8</xdr:col>
      <xdr:colOff>0</xdr:colOff>
      <xdr:row>15</xdr:row>
      <xdr:rowOff>0</xdr:rowOff>
    </xdr:from>
    <xdr:to>
      <xdr:col>8</xdr:col>
      <xdr:colOff>9525</xdr:colOff>
      <xdr:row>15</xdr:row>
      <xdr:rowOff>9525</xdr:rowOff>
    </xdr:to>
    <xdr:pic>
      <xdr:nvPicPr>
        <xdr:cNvPr id="569" name="Picture 363" descr="https://apps.fldfs.com/SURVEY/Images/spacer.gif">
          <a:extLst>
            <a:ext uri="{FF2B5EF4-FFF2-40B4-BE49-F238E27FC236}">
              <a16:creationId xmlns:a16="http://schemas.microsoft.com/office/drawing/2014/main" id="{00000000-0008-0000-0A00-000039020000}"/>
            </a:ext>
          </a:extLst>
        </xdr:cNvPr>
        <xdr:cNvPicPr>
          <a:picLocks noChangeAspect="1"/>
        </xdr:cNvPicPr>
      </xdr:nvPicPr>
      <xdr:blipFill>
        <a:blip xmlns:r="http://schemas.openxmlformats.org/officeDocument/2006/relationships" r:embed="rId1"/>
        <a:stretch>
          <a:fillRect/>
        </a:stretch>
      </xdr:blipFill>
      <xdr:spPr bwMode="auto">
        <a:xfrm>
          <a:off x="1400175" y="3524250"/>
          <a:ext cx="9525" cy="9525"/>
        </a:xfrm>
        <a:prstGeom prst="rect">
          <a:avLst/>
        </a:prstGeom>
        <a:noFill/>
        <a:ln w="9525">
          <a:noFill/>
        </a:ln>
      </xdr:spPr>
    </xdr:pic>
    <xdr:clientData/>
  </xdr:twoCellAnchor>
  <xdr:twoCellAnchor>
    <xdr:from>
      <xdr:col>8</xdr:col>
      <xdr:colOff>0</xdr:colOff>
      <xdr:row>16</xdr:row>
      <xdr:rowOff>0</xdr:rowOff>
    </xdr:from>
    <xdr:to>
      <xdr:col>8</xdr:col>
      <xdr:colOff>9525</xdr:colOff>
      <xdr:row>16</xdr:row>
      <xdr:rowOff>9525</xdr:rowOff>
    </xdr:to>
    <xdr:pic>
      <xdr:nvPicPr>
        <xdr:cNvPr id="570" name="Picture 363" descr="https://apps.fldfs.com/SURVEY/Images/spacer.gif">
          <a:extLst>
            <a:ext uri="{FF2B5EF4-FFF2-40B4-BE49-F238E27FC236}">
              <a16:creationId xmlns:a16="http://schemas.microsoft.com/office/drawing/2014/main" id="{00000000-0008-0000-0A00-00003A020000}"/>
            </a:ext>
          </a:extLst>
        </xdr:cNvPr>
        <xdr:cNvPicPr>
          <a:picLocks noChangeAspect="1"/>
        </xdr:cNvPicPr>
      </xdr:nvPicPr>
      <xdr:blipFill>
        <a:blip xmlns:r="http://schemas.openxmlformats.org/officeDocument/2006/relationships" r:embed="rId1"/>
        <a:stretch>
          <a:fillRect/>
        </a:stretch>
      </xdr:blipFill>
      <xdr:spPr bwMode="auto">
        <a:xfrm>
          <a:off x="1400175" y="3724275"/>
          <a:ext cx="9525" cy="9525"/>
        </a:xfrm>
        <a:prstGeom prst="rect">
          <a:avLst/>
        </a:prstGeom>
        <a:noFill/>
        <a:ln w="9525">
          <a:noFill/>
        </a:ln>
      </xdr:spPr>
    </xdr:pic>
    <xdr:clientData/>
  </xdr:twoCellAnchor>
  <xdr:twoCellAnchor>
    <xdr:from>
      <xdr:col>8</xdr:col>
      <xdr:colOff>0</xdr:colOff>
      <xdr:row>16</xdr:row>
      <xdr:rowOff>0</xdr:rowOff>
    </xdr:from>
    <xdr:to>
      <xdr:col>8</xdr:col>
      <xdr:colOff>9525</xdr:colOff>
      <xdr:row>16</xdr:row>
      <xdr:rowOff>9525</xdr:rowOff>
    </xdr:to>
    <xdr:pic>
      <xdr:nvPicPr>
        <xdr:cNvPr id="571" name="Picture 363" descr="https://apps.fldfs.com/SURVEY/Images/spacer.gif">
          <a:extLst>
            <a:ext uri="{FF2B5EF4-FFF2-40B4-BE49-F238E27FC236}">
              <a16:creationId xmlns:a16="http://schemas.microsoft.com/office/drawing/2014/main" id="{00000000-0008-0000-0A00-00003B020000}"/>
            </a:ext>
          </a:extLst>
        </xdr:cNvPr>
        <xdr:cNvPicPr>
          <a:picLocks noChangeAspect="1"/>
        </xdr:cNvPicPr>
      </xdr:nvPicPr>
      <xdr:blipFill>
        <a:blip xmlns:r="http://schemas.openxmlformats.org/officeDocument/2006/relationships" r:embed="rId1"/>
        <a:stretch>
          <a:fillRect/>
        </a:stretch>
      </xdr:blipFill>
      <xdr:spPr bwMode="auto">
        <a:xfrm>
          <a:off x="1400175" y="3724275"/>
          <a:ext cx="9525" cy="9525"/>
        </a:xfrm>
        <a:prstGeom prst="rect">
          <a:avLst/>
        </a:prstGeom>
        <a:noFill/>
        <a:ln w="9525">
          <a:noFill/>
        </a:ln>
      </xdr:spPr>
    </xdr:pic>
    <xdr:clientData/>
  </xdr:twoCellAnchor>
  <xdr:twoCellAnchor>
    <xdr:from>
      <xdr:col>8</xdr:col>
      <xdr:colOff>0</xdr:colOff>
      <xdr:row>17</xdr:row>
      <xdr:rowOff>0</xdr:rowOff>
    </xdr:from>
    <xdr:to>
      <xdr:col>8</xdr:col>
      <xdr:colOff>9525</xdr:colOff>
      <xdr:row>17</xdr:row>
      <xdr:rowOff>9525</xdr:rowOff>
    </xdr:to>
    <xdr:pic>
      <xdr:nvPicPr>
        <xdr:cNvPr id="572" name="Picture 363" descr="https://apps.fldfs.com/SURVEY/Images/spacer.gif">
          <a:extLst>
            <a:ext uri="{FF2B5EF4-FFF2-40B4-BE49-F238E27FC236}">
              <a16:creationId xmlns:a16="http://schemas.microsoft.com/office/drawing/2014/main" id="{00000000-0008-0000-0A00-00003C020000}"/>
            </a:ext>
          </a:extLst>
        </xdr:cNvPr>
        <xdr:cNvPicPr>
          <a:picLocks noChangeAspect="1"/>
        </xdr:cNvPicPr>
      </xdr:nvPicPr>
      <xdr:blipFill>
        <a:blip xmlns:r="http://schemas.openxmlformats.org/officeDocument/2006/relationships" r:embed="rId1"/>
        <a:stretch>
          <a:fillRect/>
        </a:stretch>
      </xdr:blipFill>
      <xdr:spPr bwMode="auto">
        <a:xfrm>
          <a:off x="1400175" y="3924300"/>
          <a:ext cx="9525" cy="9525"/>
        </a:xfrm>
        <a:prstGeom prst="rect">
          <a:avLst/>
        </a:prstGeom>
        <a:noFill/>
        <a:ln w="9525">
          <a:noFill/>
        </a:ln>
      </xdr:spPr>
    </xdr:pic>
    <xdr:clientData/>
  </xdr:twoCellAnchor>
  <xdr:twoCellAnchor>
    <xdr:from>
      <xdr:col>8</xdr:col>
      <xdr:colOff>0</xdr:colOff>
      <xdr:row>17</xdr:row>
      <xdr:rowOff>0</xdr:rowOff>
    </xdr:from>
    <xdr:to>
      <xdr:col>8</xdr:col>
      <xdr:colOff>9525</xdr:colOff>
      <xdr:row>17</xdr:row>
      <xdr:rowOff>9525</xdr:rowOff>
    </xdr:to>
    <xdr:pic>
      <xdr:nvPicPr>
        <xdr:cNvPr id="573" name="Picture 363" descr="https://apps.fldfs.com/SURVEY/Images/spacer.gif">
          <a:extLst>
            <a:ext uri="{FF2B5EF4-FFF2-40B4-BE49-F238E27FC236}">
              <a16:creationId xmlns:a16="http://schemas.microsoft.com/office/drawing/2014/main" id="{00000000-0008-0000-0A00-00003D020000}"/>
            </a:ext>
          </a:extLst>
        </xdr:cNvPr>
        <xdr:cNvPicPr>
          <a:picLocks noChangeAspect="1"/>
        </xdr:cNvPicPr>
      </xdr:nvPicPr>
      <xdr:blipFill>
        <a:blip xmlns:r="http://schemas.openxmlformats.org/officeDocument/2006/relationships" r:embed="rId1"/>
        <a:stretch>
          <a:fillRect/>
        </a:stretch>
      </xdr:blipFill>
      <xdr:spPr bwMode="auto">
        <a:xfrm>
          <a:off x="1400175" y="3924300"/>
          <a:ext cx="9525" cy="9525"/>
        </a:xfrm>
        <a:prstGeom prst="rect">
          <a:avLst/>
        </a:prstGeom>
        <a:noFill/>
        <a:ln w="9525">
          <a:noFill/>
        </a:ln>
      </xdr:spPr>
    </xdr:pic>
    <xdr:clientData/>
  </xdr:twoCellAnchor>
  <xdr:twoCellAnchor>
    <xdr:from>
      <xdr:col>8</xdr:col>
      <xdr:colOff>0</xdr:colOff>
      <xdr:row>18</xdr:row>
      <xdr:rowOff>0</xdr:rowOff>
    </xdr:from>
    <xdr:to>
      <xdr:col>8</xdr:col>
      <xdr:colOff>9525</xdr:colOff>
      <xdr:row>18</xdr:row>
      <xdr:rowOff>9525</xdr:rowOff>
    </xdr:to>
    <xdr:pic>
      <xdr:nvPicPr>
        <xdr:cNvPr id="574" name="Picture 363" descr="https://apps.fldfs.com/SURVEY/Images/spacer.gif">
          <a:extLst>
            <a:ext uri="{FF2B5EF4-FFF2-40B4-BE49-F238E27FC236}">
              <a16:creationId xmlns:a16="http://schemas.microsoft.com/office/drawing/2014/main" id="{00000000-0008-0000-0A00-00003E020000}"/>
            </a:ext>
          </a:extLst>
        </xdr:cNvPr>
        <xdr:cNvPicPr>
          <a:picLocks noChangeAspect="1"/>
        </xdr:cNvPicPr>
      </xdr:nvPicPr>
      <xdr:blipFill>
        <a:blip xmlns:r="http://schemas.openxmlformats.org/officeDocument/2006/relationships" r:embed="rId1"/>
        <a:stretch>
          <a:fillRect/>
        </a:stretch>
      </xdr:blipFill>
      <xdr:spPr bwMode="auto">
        <a:xfrm>
          <a:off x="1400175" y="4124325"/>
          <a:ext cx="9525" cy="9525"/>
        </a:xfrm>
        <a:prstGeom prst="rect">
          <a:avLst/>
        </a:prstGeom>
        <a:noFill/>
        <a:ln w="9525">
          <a:noFill/>
        </a:ln>
      </xdr:spPr>
    </xdr:pic>
    <xdr:clientData/>
  </xdr:twoCellAnchor>
  <xdr:twoCellAnchor>
    <xdr:from>
      <xdr:col>8</xdr:col>
      <xdr:colOff>0</xdr:colOff>
      <xdr:row>18</xdr:row>
      <xdr:rowOff>0</xdr:rowOff>
    </xdr:from>
    <xdr:to>
      <xdr:col>8</xdr:col>
      <xdr:colOff>9525</xdr:colOff>
      <xdr:row>18</xdr:row>
      <xdr:rowOff>9525</xdr:rowOff>
    </xdr:to>
    <xdr:pic>
      <xdr:nvPicPr>
        <xdr:cNvPr id="575" name="Picture 363" descr="https://apps.fldfs.com/SURVEY/Images/spacer.gif">
          <a:extLst>
            <a:ext uri="{FF2B5EF4-FFF2-40B4-BE49-F238E27FC236}">
              <a16:creationId xmlns:a16="http://schemas.microsoft.com/office/drawing/2014/main" id="{00000000-0008-0000-0A00-00003F020000}"/>
            </a:ext>
          </a:extLst>
        </xdr:cNvPr>
        <xdr:cNvPicPr>
          <a:picLocks noChangeAspect="1"/>
        </xdr:cNvPicPr>
      </xdr:nvPicPr>
      <xdr:blipFill>
        <a:blip xmlns:r="http://schemas.openxmlformats.org/officeDocument/2006/relationships" r:embed="rId1"/>
        <a:stretch>
          <a:fillRect/>
        </a:stretch>
      </xdr:blipFill>
      <xdr:spPr bwMode="auto">
        <a:xfrm>
          <a:off x="1400175" y="4124325"/>
          <a:ext cx="9525" cy="9525"/>
        </a:xfrm>
        <a:prstGeom prst="rect">
          <a:avLst/>
        </a:prstGeom>
        <a:noFill/>
        <a:ln w="9525">
          <a:noFill/>
        </a:ln>
      </xdr:spPr>
    </xdr:pic>
    <xdr:clientData/>
  </xdr:twoCellAnchor>
  <xdr:twoCellAnchor>
    <xdr:from>
      <xdr:col>8</xdr:col>
      <xdr:colOff>0</xdr:colOff>
      <xdr:row>19</xdr:row>
      <xdr:rowOff>0</xdr:rowOff>
    </xdr:from>
    <xdr:to>
      <xdr:col>8</xdr:col>
      <xdr:colOff>9525</xdr:colOff>
      <xdr:row>19</xdr:row>
      <xdr:rowOff>9525</xdr:rowOff>
    </xdr:to>
    <xdr:pic>
      <xdr:nvPicPr>
        <xdr:cNvPr id="576" name="Picture 363" descr="https://apps.fldfs.com/SURVEY/Images/spacer.gif">
          <a:extLst>
            <a:ext uri="{FF2B5EF4-FFF2-40B4-BE49-F238E27FC236}">
              <a16:creationId xmlns:a16="http://schemas.microsoft.com/office/drawing/2014/main" id="{00000000-0008-0000-0A00-000040020000}"/>
            </a:ext>
          </a:extLst>
        </xdr:cNvPr>
        <xdr:cNvPicPr>
          <a:picLocks noChangeAspect="1"/>
        </xdr:cNvPicPr>
      </xdr:nvPicPr>
      <xdr:blipFill>
        <a:blip xmlns:r="http://schemas.openxmlformats.org/officeDocument/2006/relationships" r:embed="rId1"/>
        <a:stretch>
          <a:fillRect/>
        </a:stretch>
      </xdr:blipFill>
      <xdr:spPr bwMode="auto">
        <a:xfrm>
          <a:off x="1400175" y="4324350"/>
          <a:ext cx="9525" cy="9525"/>
        </a:xfrm>
        <a:prstGeom prst="rect">
          <a:avLst/>
        </a:prstGeom>
        <a:noFill/>
        <a:ln w="9525">
          <a:noFill/>
        </a:ln>
      </xdr:spPr>
    </xdr:pic>
    <xdr:clientData/>
  </xdr:twoCellAnchor>
  <xdr:twoCellAnchor>
    <xdr:from>
      <xdr:col>8</xdr:col>
      <xdr:colOff>0</xdr:colOff>
      <xdr:row>19</xdr:row>
      <xdr:rowOff>0</xdr:rowOff>
    </xdr:from>
    <xdr:to>
      <xdr:col>8</xdr:col>
      <xdr:colOff>9525</xdr:colOff>
      <xdr:row>19</xdr:row>
      <xdr:rowOff>9525</xdr:rowOff>
    </xdr:to>
    <xdr:pic>
      <xdr:nvPicPr>
        <xdr:cNvPr id="577" name="Picture 363" descr="https://apps.fldfs.com/SURVEY/Images/spacer.gif">
          <a:extLst>
            <a:ext uri="{FF2B5EF4-FFF2-40B4-BE49-F238E27FC236}">
              <a16:creationId xmlns:a16="http://schemas.microsoft.com/office/drawing/2014/main" id="{00000000-0008-0000-0A00-000041020000}"/>
            </a:ext>
          </a:extLst>
        </xdr:cNvPr>
        <xdr:cNvPicPr>
          <a:picLocks noChangeAspect="1"/>
        </xdr:cNvPicPr>
      </xdr:nvPicPr>
      <xdr:blipFill>
        <a:blip xmlns:r="http://schemas.openxmlformats.org/officeDocument/2006/relationships" r:embed="rId1"/>
        <a:stretch>
          <a:fillRect/>
        </a:stretch>
      </xdr:blipFill>
      <xdr:spPr bwMode="auto">
        <a:xfrm>
          <a:off x="1400175" y="4324350"/>
          <a:ext cx="9525" cy="9525"/>
        </a:xfrm>
        <a:prstGeom prst="rect">
          <a:avLst/>
        </a:prstGeom>
        <a:noFill/>
        <a:ln w="9525">
          <a:noFill/>
        </a:ln>
      </xdr:spPr>
    </xdr:pic>
    <xdr:clientData/>
  </xdr:twoCellAnchor>
  <xdr:twoCellAnchor>
    <xdr:from>
      <xdr:col>8</xdr:col>
      <xdr:colOff>0</xdr:colOff>
      <xdr:row>20</xdr:row>
      <xdr:rowOff>0</xdr:rowOff>
    </xdr:from>
    <xdr:to>
      <xdr:col>8</xdr:col>
      <xdr:colOff>9525</xdr:colOff>
      <xdr:row>20</xdr:row>
      <xdr:rowOff>9525</xdr:rowOff>
    </xdr:to>
    <xdr:pic>
      <xdr:nvPicPr>
        <xdr:cNvPr id="578" name="Picture 363" descr="https://apps.fldfs.com/SURVEY/Images/spacer.gif">
          <a:extLst>
            <a:ext uri="{FF2B5EF4-FFF2-40B4-BE49-F238E27FC236}">
              <a16:creationId xmlns:a16="http://schemas.microsoft.com/office/drawing/2014/main" id="{00000000-0008-0000-0A00-000042020000}"/>
            </a:ext>
          </a:extLst>
        </xdr:cNvPr>
        <xdr:cNvPicPr>
          <a:picLocks noChangeAspect="1"/>
        </xdr:cNvPicPr>
      </xdr:nvPicPr>
      <xdr:blipFill>
        <a:blip xmlns:r="http://schemas.openxmlformats.org/officeDocument/2006/relationships" r:embed="rId1"/>
        <a:stretch>
          <a:fillRect/>
        </a:stretch>
      </xdr:blipFill>
      <xdr:spPr bwMode="auto">
        <a:xfrm>
          <a:off x="1400175" y="4524375"/>
          <a:ext cx="9525" cy="9525"/>
        </a:xfrm>
        <a:prstGeom prst="rect">
          <a:avLst/>
        </a:prstGeom>
        <a:noFill/>
        <a:ln w="9525">
          <a:noFill/>
        </a:ln>
      </xdr:spPr>
    </xdr:pic>
    <xdr:clientData/>
  </xdr:twoCellAnchor>
  <xdr:twoCellAnchor>
    <xdr:from>
      <xdr:col>8</xdr:col>
      <xdr:colOff>0</xdr:colOff>
      <xdr:row>20</xdr:row>
      <xdr:rowOff>0</xdr:rowOff>
    </xdr:from>
    <xdr:to>
      <xdr:col>8</xdr:col>
      <xdr:colOff>9525</xdr:colOff>
      <xdr:row>20</xdr:row>
      <xdr:rowOff>9525</xdr:rowOff>
    </xdr:to>
    <xdr:pic>
      <xdr:nvPicPr>
        <xdr:cNvPr id="579" name="Picture 363" descr="https://apps.fldfs.com/SURVEY/Images/spacer.gif">
          <a:extLst>
            <a:ext uri="{FF2B5EF4-FFF2-40B4-BE49-F238E27FC236}">
              <a16:creationId xmlns:a16="http://schemas.microsoft.com/office/drawing/2014/main" id="{00000000-0008-0000-0A00-000043020000}"/>
            </a:ext>
          </a:extLst>
        </xdr:cNvPr>
        <xdr:cNvPicPr>
          <a:picLocks noChangeAspect="1"/>
        </xdr:cNvPicPr>
      </xdr:nvPicPr>
      <xdr:blipFill>
        <a:blip xmlns:r="http://schemas.openxmlformats.org/officeDocument/2006/relationships" r:embed="rId1"/>
        <a:stretch>
          <a:fillRect/>
        </a:stretch>
      </xdr:blipFill>
      <xdr:spPr bwMode="auto">
        <a:xfrm>
          <a:off x="1400175" y="4524375"/>
          <a:ext cx="9525" cy="9525"/>
        </a:xfrm>
        <a:prstGeom prst="rect">
          <a:avLst/>
        </a:prstGeom>
        <a:noFill/>
        <a:ln w="9525">
          <a:noFill/>
        </a:ln>
      </xdr:spPr>
    </xdr:pic>
    <xdr:clientData/>
  </xdr:twoCellAnchor>
  <xdr:twoCellAnchor>
    <xdr:from>
      <xdr:col>8</xdr:col>
      <xdr:colOff>0</xdr:colOff>
      <xdr:row>21</xdr:row>
      <xdr:rowOff>0</xdr:rowOff>
    </xdr:from>
    <xdr:to>
      <xdr:col>8</xdr:col>
      <xdr:colOff>9525</xdr:colOff>
      <xdr:row>21</xdr:row>
      <xdr:rowOff>9525</xdr:rowOff>
    </xdr:to>
    <xdr:pic>
      <xdr:nvPicPr>
        <xdr:cNvPr id="580" name="Picture 363" descr="https://apps.fldfs.com/SURVEY/Images/spacer.gif">
          <a:extLst>
            <a:ext uri="{FF2B5EF4-FFF2-40B4-BE49-F238E27FC236}">
              <a16:creationId xmlns:a16="http://schemas.microsoft.com/office/drawing/2014/main" id="{00000000-0008-0000-0A00-000044020000}"/>
            </a:ext>
          </a:extLst>
        </xdr:cNvPr>
        <xdr:cNvPicPr>
          <a:picLocks noChangeAspect="1"/>
        </xdr:cNvPicPr>
      </xdr:nvPicPr>
      <xdr:blipFill>
        <a:blip xmlns:r="http://schemas.openxmlformats.org/officeDocument/2006/relationships" r:embed="rId1"/>
        <a:stretch>
          <a:fillRect/>
        </a:stretch>
      </xdr:blipFill>
      <xdr:spPr bwMode="auto">
        <a:xfrm>
          <a:off x="1400175" y="4724400"/>
          <a:ext cx="9525" cy="9525"/>
        </a:xfrm>
        <a:prstGeom prst="rect">
          <a:avLst/>
        </a:prstGeom>
        <a:noFill/>
        <a:ln w="9525">
          <a:noFill/>
        </a:ln>
      </xdr:spPr>
    </xdr:pic>
    <xdr:clientData/>
  </xdr:twoCellAnchor>
  <xdr:twoCellAnchor>
    <xdr:from>
      <xdr:col>8</xdr:col>
      <xdr:colOff>0</xdr:colOff>
      <xdr:row>21</xdr:row>
      <xdr:rowOff>0</xdr:rowOff>
    </xdr:from>
    <xdr:to>
      <xdr:col>8</xdr:col>
      <xdr:colOff>9525</xdr:colOff>
      <xdr:row>21</xdr:row>
      <xdr:rowOff>9525</xdr:rowOff>
    </xdr:to>
    <xdr:pic>
      <xdr:nvPicPr>
        <xdr:cNvPr id="581" name="Picture 363" descr="https://apps.fldfs.com/SURVEY/Images/spacer.gif">
          <a:extLst>
            <a:ext uri="{FF2B5EF4-FFF2-40B4-BE49-F238E27FC236}">
              <a16:creationId xmlns:a16="http://schemas.microsoft.com/office/drawing/2014/main" id="{00000000-0008-0000-0A00-000045020000}"/>
            </a:ext>
          </a:extLst>
        </xdr:cNvPr>
        <xdr:cNvPicPr>
          <a:picLocks noChangeAspect="1"/>
        </xdr:cNvPicPr>
      </xdr:nvPicPr>
      <xdr:blipFill>
        <a:blip xmlns:r="http://schemas.openxmlformats.org/officeDocument/2006/relationships" r:embed="rId1"/>
        <a:stretch>
          <a:fillRect/>
        </a:stretch>
      </xdr:blipFill>
      <xdr:spPr bwMode="auto">
        <a:xfrm>
          <a:off x="1400175" y="4724400"/>
          <a:ext cx="9525" cy="9525"/>
        </a:xfrm>
        <a:prstGeom prst="rect">
          <a:avLst/>
        </a:prstGeom>
        <a:noFill/>
        <a:ln w="9525">
          <a:noFill/>
        </a:ln>
      </xdr:spPr>
    </xdr:pic>
    <xdr:clientData/>
  </xdr:twoCellAnchor>
  <xdr:twoCellAnchor>
    <xdr:from>
      <xdr:col>8</xdr:col>
      <xdr:colOff>0</xdr:colOff>
      <xdr:row>22</xdr:row>
      <xdr:rowOff>0</xdr:rowOff>
    </xdr:from>
    <xdr:to>
      <xdr:col>8</xdr:col>
      <xdr:colOff>9525</xdr:colOff>
      <xdr:row>22</xdr:row>
      <xdr:rowOff>9525</xdr:rowOff>
    </xdr:to>
    <xdr:pic>
      <xdr:nvPicPr>
        <xdr:cNvPr id="582" name="Picture 363" descr="https://apps.fldfs.com/SURVEY/Images/spacer.gif">
          <a:extLst>
            <a:ext uri="{FF2B5EF4-FFF2-40B4-BE49-F238E27FC236}">
              <a16:creationId xmlns:a16="http://schemas.microsoft.com/office/drawing/2014/main" id="{00000000-0008-0000-0A00-000046020000}"/>
            </a:ext>
          </a:extLst>
        </xdr:cNvPr>
        <xdr:cNvPicPr>
          <a:picLocks noChangeAspect="1"/>
        </xdr:cNvPicPr>
      </xdr:nvPicPr>
      <xdr:blipFill>
        <a:blip xmlns:r="http://schemas.openxmlformats.org/officeDocument/2006/relationships" r:embed="rId1"/>
        <a:stretch>
          <a:fillRect/>
        </a:stretch>
      </xdr:blipFill>
      <xdr:spPr bwMode="auto">
        <a:xfrm>
          <a:off x="1400175" y="4924425"/>
          <a:ext cx="9525" cy="9525"/>
        </a:xfrm>
        <a:prstGeom prst="rect">
          <a:avLst/>
        </a:prstGeom>
        <a:noFill/>
        <a:ln w="9525">
          <a:noFill/>
        </a:ln>
      </xdr:spPr>
    </xdr:pic>
    <xdr:clientData/>
  </xdr:twoCellAnchor>
  <xdr:twoCellAnchor>
    <xdr:from>
      <xdr:col>8</xdr:col>
      <xdr:colOff>0</xdr:colOff>
      <xdr:row>22</xdr:row>
      <xdr:rowOff>0</xdr:rowOff>
    </xdr:from>
    <xdr:to>
      <xdr:col>8</xdr:col>
      <xdr:colOff>9525</xdr:colOff>
      <xdr:row>22</xdr:row>
      <xdr:rowOff>9525</xdr:rowOff>
    </xdr:to>
    <xdr:pic>
      <xdr:nvPicPr>
        <xdr:cNvPr id="583" name="Picture 363" descr="https://apps.fldfs.com/SURVEY/Images/spacer.gif">
          <a:extLst>
            <a:ext uri="{FF2B5EF4-FFF2-40B4-BE49-F238E27FC236}">
              <a16:creationId xmlns:a16="http://schemas.microsoft.com/office/drawing/2014/main" id="{00000000-0008-0000-0A00-000047020000}"/>
            </a:ext>
          </a:extLst>
        </xdr:cNvPr>
        <xdr:cNvPicPr>
          <a:picLocks noChangeAspect="1"/>
        </xdr:cNvPicPr>
      </xdr:nvPicPr>
      <xdr:blipFill>
        <a:blip xmlns:r="http://schemas.openxmlformats.org/officeDocument/2006/relationships" r:embed="rId1"/>
        <a:stretch>
          <a:fillRect/>
        </a:stretch>
      </xdr:blipFill>
      <xdr:spPr bwMode="auto">
        <a:xfrm>
          <a:off x="1400175" y="4924425"/>
          <a:ext cx="9525" cy="9525"/>
        </a:xfrm>
        <a:prstGeom prst="rect">
          <a:avLst/>
        </a:prstGeom>
        <a:noFill/>
        <a:ln w="9525">
          <a:noFill/>
        </a:ln>
      </xdr:spPr>
    </xdr:pic>
    <xdr:clientData/>
  </xdr:twoCellAnchor>
  <xdr:twoCellAnchor>
    <xdr:from>
      <xdr:col>8</xdr:col>
      <xdr:colOff>0</xdr:colOff>
      <xdr:row>23</xdr:row>
      <xdr:rowOff>0</xdr:rowOff>
    </xdr:from>
    <xdr:to>
      <xdr:col>8</xdr:col>
      <xdr:colOff>9525</xdr:colOff>
      <xdr:row>23</xdr:row>
      <xdr:rowOff>9525</xdr:rowOff>
    </xdr:to>
    <xdr:pic>
      <xdr:nvPicPr>
        <xdr:cNvPr id="584" name="Picture 363" descr="https://apps.fldfs.com/SURVEY/Images/spacer.gif">
          <a:extLst>
            <a:ext uri="{FF2B5EF4-FFF2-40B4-BE49-F238E27FC236}">
              <a16:creationId xmlns:a16="http://schemas.microsoft.com/office/drawing/2014/main" id="{00000000-0008-0000-0A00-000048020000}"/>
            </a:ext>
          </a:extLst>
        </xdr:cNvPr>
        <xdr:cNvPicPr>
          <a:picLocks noChangeAspect="1"/>
        </xdr:cNvPicPr>
      </xdr:nvPicPr>
      <xdr:blipFill>
        <a:blip xmlns:r="http://schemas.openxmlformats.org/officeDocument/2006/relationships" r:embed="rId1"/>
        <a:stretch>
          <a:fillRect/>
        </a:stretch>
      </xdr:blipFill>
      <xdr:spPr bwMode="auto">
        <a:xfrm>
          <a:off x="1400175" y="5124450"/>
          <a:ext cx="9525" cy="9525"/>
        </a:xfrm>
        <a:prstGeom prst="rect">
          <a:avLst/>
        </a:prstGeom>
        <a:noFill/>
        <a:ln w="9525">
          <a:noFill/>
        </a:ln>
      </xdr:spPr>
    </xdr:pic>
    <xdr:clientData/>
  </xdr:twoCellAnchor>
  <xdr:twoCellAnchor>
    <xdr:from>
      <xdr:col>8</xdr:col>
      <xdr:colOff>0</xdr:colOff>
      <xdr:row>23</xdr:row>
      <xdr:rowOff>0</xdr:rowOff>
    </xdr:from>
    <xdr:to>
      <xdr:col>8</xdr:col>
      <xdr:colOff>9525</xdr:colOff>
      <xdr:row>23</xdr:row>
      <xdr:rowOff>9525</xdr:rowOff>
    </xdr:to>
    <xdr:pic>
      <xdr:nvPicPr>
        <xdr:cNvPr id="585" name="Picture 363" descr="https://apps.fldfs.com/SURVEY/Images/spacer.gif">
          <a:extLst>
            <a:ext uri="{FF2B5EF4-FFF2-40B4-BE49-F238E27FC236}">
              <a16:creationId xmlns:a16="http://schemas.microsoft.com/office/drawing/2014/main" id="{00000000-0008-0000-0A00-000049020000}"/>
            </a:ext>
          </a:extLst>
        </xdr:cNvPr>
        <xdr:cNvPicPr>
          <a:picLocks noChangeAspect="1"/>
        </xdr:cNvPicPr>
      </xdr:nvPicPr>
      <xdr:blipFill>
        <a:blip xmlns:r="http://schemas.openxmlformats.org/officeDocument/2006/relationships" r:embed="rId1"/>
        <a:stretch>
          <a:fillRect/>
        </a:stretch>
      </xdr:blipFill>
      <xdr:spPr bwMode="auto">
        <a:xfrm>
          <a:off x="1400175" y="5124450"/>
          <a:ext cx="9525" cy="9525"/>
        </a:xfrm>
        <a:prstGeom prst="rect">
          <a:avLst/>
        </a:prstGeom>
        <a:noFill/>
        <a:ln w="9525">
          <a:noFill/>
        </a:ln>
      </xdr:spPr>
    </xdr:pic>
    <xdr:clientData/>
  </xdr:twoCellAnchor>
  <xdr:twoCellAnchor>
    <xdr:from>
      <xdr:col>8</xdr:col>
      <xdr:colOff>0</xdr:colOff>
      <xdr:row>24</xdr:row>
      <xdr:rowOff>0</xdr:rowOff>
    </xdr:from>
    <xdr:to>
      <xdr:col>8</xdr:col>
      <xdr:colOff>9525</xdr:colOff>
      <xdr:row>24</xdr:row>
      <xdr:rowOff>9525</xdr:rowOff>
    </xdr:to>
    <xdr:pic>
      <xdr:nvPicPr>
        <xdr:cNvPr id="586" name="Picture 363" descr="https://apps.fldfs.com/SURVEY/Images/spacer.gif">
          <a:extLst>
            <a:ext uri="{FF2B5EF4-FFF2-40B4-BE49-F238E27FC236}">
              <a16:creationId xmlns:a16="http://schemas.microsoft.com/office/drawing/2014/main" id="{00000000-0008-0000-0A00-00004A020000}"/>
            </a:ext>
          </a:extLst>
        </xdr:cNvPr>
        <xdr:cNvPicPr>
          <a:picLocks noChangeAspect="1"/>
        </xdr:cNvPicPr>
      </xdr:nvPicPr>
      <xdr:blipFill>
        <a:blip xmlns:r="http://schemas.openxmlformats.org/officeDocument/2006/relationships" r:embed="rId1"/>
        <a:stretch>
          <a:fillRect/>
        </a:stretch>
      </xdr:blipFill>
      <xdr:spPr bwMode="auto">
        <a:xfrm>
          <a:off x="1400175" y="5324475"/>
          <a:ext cx="9525" cy="9525"/>
        </a:xfrm>
        <a:prstGeom prst="rect">
          <a:avLst/>
        </a:prstGeom>
        <a:noFill/>
        <a:ln w="9525">
          <a:noFill/>
        </a:ln>
      </xdr:spPr>
    </xdr:pic>
    <xdr:clientData/>
  </xdr:twoCellAnchor>
  <xdr:twoCellAnchor>
    <xdr:from>
      <xdr:col>8</xdr:col>
      <xdr:colOff>0</xdr:colOff>
      <xdr:row>24</xdr:row>
      <xdr:rowOff>0</xdr:rowOff>
    </xdr:from>
    <xdr:to>
      <xdr:col>8</xdr:col>
      <xdr:colOff>9525</xdr:colOff>
      <xdr:row>24</xdr:row>
      <xdr:rowOff>9525</xdr:rowOff>
    </xdr:to>
    <xdr:pic>
      <xdr:nvPicPr>
        <xdr:cNvPr id="587" name="Picture 363" descr="https://apps.fldfs.com/SURVEY/Images/spacer.gif">
          <a:extLst>
            <a:ext uri="{FF2B5EF4-FFF2-40B4-BE49-F238E27FC236}">
              <a16:creationId xmlns:a16="http://schemas.microsoft.com/office/drawing/2014/main" id="{00000000-0008-0000-0A00-00004B020000}"/>
            </a:ext>
          </a:extLst>
        </xdr:cNvPr>
        <xdr:cNvPicPr>
          <a:picLocks noChangeAspect="1"/>
        </xdr:cNvPicPr>
      </xdr:nvPicPr>
      <xdr:blipFill>
        <a:blip xmlns:r="http://schemas.openxmlformats.org/officeDocument/2006/relationships" r:embed="rId1"/>
        <a:stretch>
          <a:fillRect/>
        </a:stretch>
      </xdr:blipFill>
      <xdr:spPr bwMode="auto">
        <a:xfrm>
          <a:off x="1400175" y="5324475"/>
          <a:ext cx="9525" cy="9525"/>
        </a:xfrm>
        <a:prstGeom prst="rect">
          <a:avLst/>
        </a:prstGeom>
        <a:noFill/>
        <a:ln w="9525">
          <a:noFill/>
        </a:ln>
      </xdr:spPr>
    </xdr:pic>
    <xdr:clientData/>
  </xdr:twoCellAnchor>
  <xdr:twoCellAnchor>
    <xdr:from>
      <xdr:col>8</xdr:col>
      <xdr:colOff>0</xdr:colOff>
      <xdr:row>25</xdr:row>
      <xdr:rowOff>0</xdr:rowOff>
    </xdr:from>
    <xdr:to>
      <xdr:col>8</xdr:col>
      <xdr:colOff>9525</xdr:colOff>
      <xdr:row>25</xdr:row>
      <xdr:rowOff>9525</xdr:rowOff>
    </xdr:to>
    <xdr:pic>
      <xdr:nvPicPr>
        <xdr:cNvPr id="588" name="Picture 363" descr="https://apps.fldfs.com/SURVEY/Images/spacer.gif">
          <a:extLst>
            <a:ext uri="{FF2B5EF4-FFF2-40B4-BE49-F238E27FC236}">
              <a16:creationId xmlns:a16="http://schemas.microsoft.com/office/drawing/2014/main" id="{00000000-0008-0000-0A00-00004C020000}"/>
            </a:ext>
          </a:extLst>
        </xdr:cNvPr>
        <xdr:cNvPicPr>
          <a:picLocks noChangeAspect="1"/>
        </xdr:cNvPicPr>
      </xdr:nvPicPr>
      <xdr:blipFill>
        <a:blip xmlns:r="http://schemas.openxmlformats.org/officeDocument/2006/relationships" r:embed="rId1"/>
        <a:stretch>
          <a:fillRect/>
        </a:stretch>
      </xdr:blipFill>
      <xdr:spPr bwMode="auto">
        <a:xfrm>
          <a:off x="1400175" y="5524500"/>
          <a:ext cx="9525" cy="9525"/>
        </a:xfrm>
        <a:prstGeom prst="rect">
          <a:avLst/>
        </a:prstGeom>
        <a:noFill/>
        <a:ln w="9525">
          <a:noFill/>
        </a:ln>
      </xdr:spPr>
    </xdr:pic>
    <xdr:clientData/>
  </xdr:twoCellAnchor>
  <xdr:twoCellAnchor>
    <xdr:from>
      <xdr:col>8</xdr:col>
      <xdr:colOff>0</xdr:colOff>
      <xdr:row>25</xdr:row>
      <xdr:rowOff>0</xdr:rowOff>
    </xdr:from>
    <xdr:to>
      <xdr:col>8</xdr:col>
      <xdr:colOff>9525</xdr:colOff>
      <xdr:row>25</xdr:row>
      <xdr:rowOff>9525</xdr:rowOff>
    </xdr:to>
    <xdr:pic>
      <xdr:nvPicPr>
        <xdr:cNvPr id="589" name="Picture 363" descr="https://apps.fldfs.com/SURVEY/Images/spacer.gif">
          <a:extLst>
            <a:ext uri="{FF2B5EF4-FFF2-40B4-BE49-F238E27FC236}">
              <a16:creationId xmlns:a16="http://schemas.microsoft.com/office/drawing/2014/main" id="{00000000-0008-0000-0A00-00004D020000}"/>
            </a:ext>
          </a:extLst>
        </xdr:cNvPr>
        <xdr:cNvPicPr>
          <a:picLocks noChangeAspect="1"/>
        </xdr:cNvPicPr>
      </xdr:nvPicPr>
      <xdr:blipFill>
        <a:blip xmlns:r="http://schemas.openxmlformats.org/officeDocument/2006/relationships" r:embed="rId1"/>
        <a:stretch>
          <a:fillRect/>
        </a:stretch>
      </xdr:blipFill>
      <xdr:spPr bwMode="auto">
        <a:xfrm>
          <a:off x="1400175" y="5524500"/>
          <a:ext cx="9525" cy="9525"/>
        </a:xfrm>
        <a:prstGeom prst="rect">
          <a:avLst/>
        </a:prstGeom>
        <a:noFill/>
        <a:ln w="9525">
          <a:noFill/>
        </a:ln>
      </xdr:spPr>
    </xdr:pic>
    <xdr:clientData/>
  </xdr:twoCellAnchor>
  <xdr:twoCellAnchor>
    <xdr:from>
      <xdr:col>8</xdr:col>
      <xdr:colOff>0</xdr:colOff>
      <xdr:row>26</xdr:row>
      <xdr:rowOff>0</xdr:rowOff>
    </xdr:from>
    <xdr:to>
      <xdr:col>8</xdr:col>
      <xdr:colOff>9525</xdr:colOff>
      <xdr:row>26</xdr:row>
      <xdr:rowOff>9525</xdr:rowOff>
    </xdr:to>
    <xdr:pic>
      <xdr:nvPicPr>
        <xdr:cNvPr id="590" name="Picture 363" descr="https://apps.fldfs.com/SURVEY/Images/spacer.gif">
          <a:extLst>
            <a:ext uri="{FF2B5EF4-FFF2-40B4-BE49-F238E27FC236}">
              <a16:creationId xmlns:a16="http://schemas.microsoft.com/office/drawing/2014/main" id="{00000000-0008-0000-0A00-00004E020000}"/>
            </a:ext>
          </a:extLst>
        </xdr:cNvPr>
        <xdr:cNvPicPr>
          <a:picLocks noChangeAspect="1"/>
        </xdr:cNvPicPr>
      </xdr:nvPicPr>
      <xdr:blipFill>
        <a:blip xmlns:r="http://schemas.openxmlformats.org/officeDocument/2006/relationships" r:embed="rId1"/>
        <a:stretch>
          <a:fillRect/>
        </a:stretch>
      </xdr:blipFill>
      <xdr:spPr bwMode="auto">
        <a:xfrm>
          <a:off x="1400175" y="5724525"/>
          <a:ext cx="9525" cy="9525"/>
        </a:xfrm>
        <a:prstGeom prst="rect">
          <a:avLst/>
        </a:prstGeom>
        <a:noFill/>
        <a:ln w="9525">
          <a:noFill/>
        </a:ln>
      </xdr:spPr>
    </xdr:pic>
    <xdr:clientData/>
  </xdr:twoCellAnchor>
  <xdr:twoCellAnchor>
    <xdr:from>
      <xdr:col>8</xdr:col>
      <xdr:colOff>0</xdr:colOff>
      <xdr:row>26</xdr:row>
      <xdr:rowOff>0</xdr:rowOff>
    </xdr:from>
    <xdr:to>
      <xdr:col>8</xdr:col>
      <xdr:colOff>9525</xdr:colOff>
      <xdr:row>26</xdr:row>
      <xdr:rowOff>9525</xdr:rowOff>
    </xdr:to>
    <xdr:pic>
      <xdr:nvPicPr>
        <xdr:cNvPr id="591" name="Picture 363" descr="https://apps.fldfs.com/SURVEY/Images/spacer.gif">
          <a:extLst>
            <a:ext uri="{FF2B5EF4-FFF2-40B4-BE49-F238E27FC236}">
              <a16:creationId xmlns:a16="http://schemas.microsoft.com/office/drawing/2014/main" id="{00000000-0008-0000-0A00-00004F020000}"/>
            </a:ext>
          </a:extLst>
        </xdr:cNvPr>
        <xdr:cNvPicPr>
          <a:picLocks noChangeAspect="1"/>
        </xdr:cNvPicPr>
      </xdr:nvPicPr>
      <xdr:blipFill>
        <a:blip xmlns:r="http://schemas.openxmlformats.org/officeDocument/2006/relationships" r:embed="rId1"/>
        <a:stretch>
          <a:fillRect/>
        </a:stretch>
      </xdr:blipFill>
      <xdr:spPr bwMode="auto">
        <a:xfrm>
          <a:off x="1400175" y="5724525"/>
          <a:ext cx="9525" cy="9525"/>
        </a:xfrm>
        <a:prstGeom prst="rect">
          <a:avLst/>
        </a:prstGeom>
        <a:noFill/>
        <a:ln w="9525">
          <a:noFill/>
        </a:ln>
      </xdr:spPr>
    </xdr:pic>
    <xdr:clientData/>
  </xdr:twoCellAnchor>
  <xdr:twoCellAnchor>
    <xdr:from>
      <xdr:col>8</xdr:col>
      <xdr:colOff>0</xdr:colOff>
      <xdr:row>28</xdr:row>
      <xdr:rowOff>0</xdr:rowOff>
    </xdr:from>
    <xdr:to>
      <xdr:col>8</xdr:col>
      <xdr:colOff>9525</xdr:colOff>
      <xdr:row>28</xdr:row>
      <xdr:rowOff>9525</xdr:rowOff>
    </xdr:to>
    <xdr:pic>
      <xdr:nvPicPr>
        <xdr:cNvPr id="678" name="Picture 363" descr="https://apps.fldfs.com/SURVEY/Images/spacer.gif">
          <a:extLst>
            <a:ext uri="{FF2B5EF4-FFF2-40B4-BE49-F238E27FC236}">
              <a16:creationId xmlns:a16="http://schemas.microsoft.com/office/drawing/2014/main" id="{00000000-0008-0000-0A00-0000A6020000}"/>
            </a:ext>
          </a:extLst>
        </xdr:cNvPr>
        <xdr:cNvPicPr>
          <a:picLocks noChangeAspect="1"/>
        </xdr:cNvPicPr>
      </xdr:nvPicPr>
      <xdr:blipFill>
        <a:blip xmlns:r="http://schemas.openxmlformats.org/officeDocument/2006/relationships" r:embed="rId1"/>
        <a:stretch>
          <a:fillRect/>
        </a:stretch>
      </xdr:blipFill>
      <xdr:spPr bwMode="auto">
        <a:xfrm>
          <a:off x="1400175" y="6124575"/>
          <a:ext cx="9525" cy="9525"/>
        </a:xfrm>
        <a:prstGeom prst="rect">
          <a:avLst/>
        </a:prstGeom>
        <a:noFill/>
        <a:ln w="9525">
          <a:noFill/>
        </a:ln>
      </xdr:spPr>
    </xdr:pic>
    <xdr:clientData/>
  </xdr:twoCellAnchor>
  <xdr:twoCellAnchor>
    <xdr:from>
      <xdr:col>8</xdr:col>
      <xdr:colOff>0</xdr:colOff>
      <xdr:row>28</xdr:row>
      <xdr:rowOff>0</xdr:rowOff>
    </xdr:from>
    <xdr:to>
      <xdr:col>8</xdr:col>
      <xdr:colOff>9525</xdr:colOff>
      <xdr:row>28</xdr:row>
      <xdr:rowOff>9525</xdr:rowOff>
    </xdr:to>
    <xdr:pic>
      <xdr:nvPicPr>
        <xdr:cNvPr id="679" name="Picture 363" descr="https://apps.fldfs.com/SURVEY/Images/spacer.gif">
          <a:extLst>
            <a:ext uri="{FF2B5EF4-FFF2-40B4-BE49-F238E27FC236}">
              <a16:creationId xmlns:a16="http://schemas.microsoft.com/office/drawing/2014/main" id="{00000000-0008-0000-0A00-0000A7020000}"/>
            </a:ext>
          </a:extLst>
        </xdr:cNvPr>
        <xdr:cNvPicPr>
          <a:picLocks noChangeAspect="1"/>
        </xdr:cNvPicPr>
      </xdr:nvPicPr>
      <xdr:blipFill>
        <a:blip xmlns:r="http://schemas.openxmlformats.org/officeDocument/2006/relationships" r:embed="rId1"/>
        <a:stretch>
          <a:fillRect/>
        </a:stretch>
      </xdr:blipFill>
      <xdr:spPr bwMode="auto">
        <a:xfrm>
          <a:off x="1400175" y="6124575"/>
          <a:ext cx="9525" cy="9525"/>
        </a:xfrm>
        <a:prstGeom prst="rect">
          <a:avLst/>
        </a:prstGeom>
        <a:noFill/>
        <a:ln w="9525">
          <a:noFill/>
        </a:ln>
      </xdr:spPr>
    </xdr:pic>
    <xdr:clientData/>
  </xdr:twoCellAnchor>
  <xdr:twoCellAnchor>
    <xdr:from>
      <xdr:col>8</xdr:col>
      <xdr:colOff>0</xdr:colOff>
      <xdr:row>29</xdr:row>
      <xdr:rowOff>0</xdr:rowOff>
    </xdr:from>
    <xdr:to>
      <xdr:col>8</xdr:col>
      <xdr:colOff>9525</xdr:colOff>
      <xdr:row>29</xdr:row>
      <xdr:rowOff>9525</xdr:rowOff>
    </xdr:to>
    <xdr:pic>
      <xdr:nvPicPr>
        <xdr:cNvPr id="680" name="Picture 363" descr="https://apps.fldfs.com/SURVEY/Images/spacer.gif">
          <a:extLst>
            <a:ext uri="{FF2B5EF4-FFF2-40B4-BE49-F238E27FC236}">
              <a16:creationId xmlns:a16="http://schemas.microsoft.com/office/drawing/2014/main" id="{00000000-0008-0000-0A00-0000A8020000}"/>
            </a:ext>
          </a:extLst>
        </xdr:cNvPr>
        <xdr:cNvPicPr>
          <a:picLocks noChangeAspect="1"/>
        </xdr:cNvPicPr>
      </xdr:nvPicPr>
      <xdr:blipFill>
        <a:blip xmlns:r="http://schemas.openxmlformats.org/officeDocument/2006/relationships" r:embed="rId1"/>
        <a:stretch>
          <a:fillRect/>
        </a:stretch>
      </xdr:blipFill>
      <xdr:spPr bwMode="auto">
        <a:xfrm>
          <a:off x="1400175" y="6324600"/>
          <a:ext cx="9525" cy="9525"/>
        </a:xfrm>
        <a:prstGeom prst="rect">
          <a:avLst/>
        </a:prstGeom>
        <a:noFill/>
        <a:ln w="9525">
          <a:noFill/>
        </a:ln>
      </xdr:spPr>
    </xdr:pic>
    <xdr:clientData/>
  </xdr:twoCellAnchor>
  <xdr:twoCellAnchor>
    <xdr:from>
      <xdr:col>8</xdr:col>
      <xdr:colOff>0</xdr:colOff>
      <xdr:row>29</xdr:row>
      <xdr:rowOff>0</xdr:rowOff>
    </xdr:from>
    <xdr:to>
      <xdr:col>8</xdr:col>
      <xdr:colOff>9525</xdr:colOff>
      <xdr:row>29</xdr:row>
      <xdr:rowOff>9525</xdr:rowOff>
    </xdr:to>
    <xdr:pic>
      <xdr:nvPicPr>
        <xdr:cNvPr id="681" name="Picture 363" descr="https://apps.fldfs.com/SURVEY/Images/spacer.gif">
          <a:extLst>
            <a:ext uri="{FF2B5EF4-FFF2-40B4-BE49-F238E27FC236}">
              <a16:creationId xmlns:a16="http://schemas.microsoft.com/office/drawing/2014/main" id="{00000000-0008-0000-0A00-0000A9020000}"/>
            </a:ext>
          </a:extLst>
        </xdr:cNvPr>
        <xdr:cNvPicPr>
          <a:picLocks noChangeAspect="1"/>
        </xdr:cNvPicPr>
      </xdr:nvPicPr>
      <xdr:blipFill>
        <a:blip xmlns:r="http://schemas.openxmlformats.org/officeDocument/2006/relationships" r:embed="rId1"/>
        <a:stretch>
          <a:fillRect/>
        </a:stretch>
      </xdr:blipFill>
      <xdr:spPr bwMode="auto">
        <a:xfrm>
          <a:off x="1400175" y="6324600"/>
          <a:ext cx="9525" cy="9525"/>
        </a:xfrm>
        <a:prstGeom prst="rect">
          <a:avLst/>
        </a:prstGeom>
        <a:noFill/>
        <a:ln w="9525">
          <a:noFill/>
        </a:ln>
      </xdr:spPr>
    </xdr:pic>
    <xdr:clientData/>
  </xdr:twoCellAnchor>
  <xdr:twoCellAnchor>
    <xdr:from>
      <xdr:col>8</xdr:col>
      <xdr:colOff>0</xdr:colOff>
      <xdr:row>30</xdr:row>
      <xdr:rowOff>0</xdr:rowOff>
    </xdr:from>
    <xdr:to>
      <xdr:col>8</xdr:col>
      <xdr:colOff>9525</xdr:colOff>
      <xdr:row>30</xdr:row>
      <xdr:rowOff>9525</xdr:rowOff>
    </xdr:to>
    <xdr:pic>
      <xdr:nvPicPr>
        <xdr:cNvPr id="682" name="Picture 363" descr="https://apps.fldfs.com/SURVEY/Images/spacer.gif">
          <a:extLst>
            <a:ext uri="{FF2B5EF4-FFF2-40B4-BE49-F238E27FC236}">
              <a16:creationId xmlns:a16="http://schemas.microsoft.com/office/drawing/2014/main" id="{00000000-0008-0000-0A00-0000AA020000}"/>
            </a:ext>
          </a:extLst>
        </xdr:cNvPr>
        <xdr:cNvPicPr>
          <a:picLocks noChangeAspect="1"/>
        </xdr:cNvPicPr>
      </xdr:nvPicPr>
      <xdr:blipFill>
        <a:blip xmlns:r="http://schemas.openxmlformats.org/officeDocument/2006/relationships" r:embed="rId1"/>
        <a:stretch>
          <a:fillRect/>
        </a:stretch>
      </xdr:blipFill>
      <xdr:spPr bwMode="auto">
        <a:xfrm>
          <a:off x="1400175" y="6524625"/>
          <a:ext cx="9525" cy="9525"/>
        </a:xfrm>
        <a:prstGeom prst="rect">
          <a:avLst/>
        </a:prstGeom>
        <a:noFill/>
        <a:ln w="9525">
          <a:noFill/>
        </a:ln>
      </xdr:spPr>
    </xdr:pic>
    <xdr:clientData/>
  </xdr:twoCellAnchor>
  <xdr:twoCellAnchor>
    <xdr:from>
      <xdr:col>8</xdr:col>
      <xdr:colOff>0</xdr:colOff>
      <xdr:row>30</xdr:row>
      <xdr:rowOff>0</xdr:rowOff>
    </xdr:from>
    <xdr:to>
      <xdr:col>8</xdr:col>
      <xdr:colOff>9525</xdr:colOff>
      <xdr:row>30</xdr:row>
      <xdr:rowOff>9525</xdr:rowOff>
    </xdr:to>
    <xdr:pic>
      <xdr:nvPicPr>
        <xdr:cNvPr id="683" name="Picture 363" descr="https://apps.fldfs.com/SURVEY/Images/spacer.gif">
          <a:extLst>
            <a:ext uri="{FF2B5EF4-FFF2-40B4-BE49-F238E27FC236}">
              <a16:creationId xmlns:a16="http://schemas.microsoft.com/office/drawing/2014/main" id="{00000000-0008-0000-0A00-0000AB020000}"/>
            </a:ext>
          </a:extLst>
        </xdr:cNvPr>
        <xdr:cNvPicPr>
          <a:picLocks noChangeAspect="1"/>
        </xdr:cNvPicPr>
      </xdr:nvPicPr>
      <xdr:blipFill>
        <a:blip xmlns:r="http://schemas.openxmlformats.org/officeDocument/2006/relationships" r:embed="rId1"/>
        <a:stretch>
          <a:fillRect/>
        </a:stretch>
      </xdr:blipFill>
      <xdr:spPr bwMode="auto">
        <a:xfrm>
          <a:off x="1400175" y="6524625"/>
          <a:ext cx="9525" cy="9525"/>
        </a:xfrm>
        <a:prstGeom prst="rect">
          <a:avLst/>
        </a:prstGeom>
        <a:noFill/>
        <a:ln w="9525">
          <a:noFill/>
        </a:ln>
      </xdr:spPr>
    </xdr:pic>
    <xdr:clientData/>
  </xdr:twoCellAnchor>
  <xdr:twoCellAnchor>
    <xdr:from>
      <xdr:col>8</xdr:col>
      <xdr:colOff>0</xdr:colOff>
      <xdr:row>31</xdr:row>
      <xdr:rowOff>0</xdr:rowOff>
    </xdr:from>
    <xdr:to>
      <xdr:col>8</xdr:col>
      <xdr:colOff>9525</xdr:colOff>
      <xdr:row>31</xdr:row>
      <xdr:rowOff>9525</xdr:rowOff>
    </xdr:to>
    <xdr:pic>
      <xdr:nvPicPr>
        <xdr:cNvPr id="684" name="Picture 363" descr="https://apps.fldfs.com/SURVEY/Images/spacer.gif">
          <a:extLst>
            <a:ext uri="{FF2B5EF4-FFF2-40B4-BE49-F238E27FC236}">
              <a16:creationId xmlns:a16="http://schemas.microsoft.com/office/drawing/2014/main" id="{00000000-0008-0000-0A00-0000AC020000}"/>
            </a:ext>
          </a:extLst>
        </xdr:cNvPr>
        <xdr:cNvPicPr>
          <a:picLocks noChangeAspect="1"/>
        </xdr:cNvPicPr>
      </xdr:nvPicPr>
      <xdr:blipFill>
        <a:blip xmlns:r="http://schemas.openxmlformats.org/officeDocument/2006/relationships" r:embed="rId1"/>
        <a:stretch>
          <a:fillRect/>
        </a:stretch>
      </xdr:blipFill>
      <xdr:spPr bwMode="auto">
        <a:xfrm>
          <a:off x="1400175" y="6724650"/>
          <a:ext cx="9525" cy="9525"/>
        </a:xfrm>
        <a:prstGeom prst="rect">
          <a:avLst/>
        </a:prstGeom>
        <a:noFill/>
        <a:ln w="9525">
          <a:noFill/>
        </a:ln>
      </xdr:spPr>
    </xdr:pic>
    <xdr:clientData/>
  </xdr:twoCellAnchor>
  <xdr:twoCellAnchor>
    <xdr:from>
      <xdr:col>8</xdr:col>
      <xdr:colOff>0</xdr:colOff>
      <xdr:row>31</xdr:row>
      <xdr:rowOff>0</xdr:rowOff>
    </xdr:from>
    <xdr:to>
      <xdr:col>8</xdr:col>
      <xdr:colOff>9525</xdr:colOff>
      <xdr:row>31</xdr:row>
      <xdr:rowOff>9525</xdr:rowOff>
    </xdr:to>
    <xdr:pic>
      <xdr:nvPicPr>
        <xdr:cNvPr id="685" name="Picture 363" descr="https://apps.fldfs.com/SURVEY/Images/spacer.gif">
          <a:extLst>
            <a:ext uri="{FF2B5EF4-FFF2-40B4-BE49-F238E27FC236}">
              <a16:creationId xmlns:a16="http://schemas.microsoft.com/office/drawing/2014/main" id="{00000000-0008-0000-0A00-0000AD020000}"/>
            </a:ext>
          </a:extLst>
        </xdr:cNvPr>
        <xdr:cNvPicPr>
          <a:picLocks noChangeAspect="1"/>
        </xdr:cNvPicPr>
      </xdr:nvPicPr>
      <xdr:blipFill>
        <a:blip xmlns:r="http://schemas.openxmlformats.org/officeDocument/2006/relationships" r:embed="rId1"/>
        <a:stretch>
          <a:fillRect/>
        </a:stretch>
      </xdr:blipFill>
      <xdr:spPr bwMode="auto">
        <a:xfrm>
          <a:off x="1400175" y="6724650"/>
          <a:ext cx="9525" cy="9525"/>
        </a:xfrm>
        <a:prstGeom prst="rect">
          <a:avLst/>
        </a:prstGeom>
        <a:noFill/>
        <a:ln w="9525">
          <a:noFill/>
        </a:ln>
      </xdr:spPr>
    </xdr:pic>
    <xdr:clientData/>
  </xdr:twoCellAnchor>
  <xdr:twoCellAnchor>
    <xdr:from>
      <xdr:col>8</xdr:col>
      <xdr:colOff>0</xdr:colOff>
      <xdr:row>32</xdr:row>
      <xdr:rowOff>0</xdr:rowOff>
    </xdr:from>
    <xdr:to>
      <xdr:col>8</xdr:col>
      <xdr:colOff>9525</xdr:colOff>
      <xdr:row>32</xdr:row>
      <xdr:rowOff>9525</xdr:rowOff>
    </xdr:to>
    <xdr:pic>
      <xdr:nvPicPr>
        <xdr:cNvPr id="686" name="Picture 363" descr="https://apps.fldfs.com/SURVEY/Images/spacer.gif">
          <a:extLst>
            <a:ext uri="{FF2B5EF4-FFF2-40B4-BE49-F238E27FC236}">
              <a16:creationId xmlns:a16="http://schemas.microsoft.com/office/drawing/2014/main" id="{00000000-0008-0000-0A00-0000AE020000}"/>
            </a:ext>
          </a:extLst>
        </xdr:cNvPr>
        <xdr:cNvPicPr>
          <a:picLocks noChangeAspect="1"/>
        </xdr:cNvPicPr>
      </xdr:nvPicPr>
      <xdr:blipFill>
        <a:blip xmlns:r="http://schemas.openxmlformats.org/officeDocument/2006/relationships" r:embed="rId1"/>
        <a:stretch>
          <a:fillRect/>
        </a:stretch>
      </xdr:blipFill>
      <xdr:spPr bwMode="auto">
        <a:xfrm>
          <a:off x="1400175" y="6924675"/>
          <a:ext cx="9525" cy="9525"/>
        </a:xfrm>
        <a:prstGeom prst="rect">
          <a:avLst/>
        </a:prstGeom>
        <a:noFill/>
        <a:ln w="9525">
          <a:noFill/>
        </a:ln>
      </xdr:spPr>
    </xdr:pic>
    <xdr:clientData/>
  </xdr:twoCellAnchor>
  <xdr:twoCellAnchor>
    <xdr:from>
      <xdr:col>8</xdr:col>
      <xdr:colOff>0</xdr:colOff>
      <xdr:row>32</xdr:row>
      <xdr:rowOff>0</xdr:rowOff>
    </xdr:from>
    <xdr:to>
      <xdr:col>8</xdr:col>
      <xdr:colOff>9525</xdr:colOff>
      <xdr:row>32</xdr:row>
      <xdr:rowOff>9525</xdr:rowOff>
    </xdr:to>
    <xdr:pic>
      <xdr:nvPicPr>
        <xdr:cNvPr id="687" name="Picture 363" descr="https://apps.fldfs.com/SURVEY/Images/spacer.gif">
          <a:extLst>
            <a:ext uri="{FF2B5EF4-FFF2-40B4-BE49-F238E27FC236}">
              <a16:creationId xmlns:a16="http://schemas.microsoft.com/office/drawing/2014/main" id="{00000000-0008-0000-0A00-0000AF020000}"/>
            </a:ext>
          </a:extLst>
        </xdr:cNvPr>
        <xdr:cNvPicPr>
          <a:picLocks noChangeAspect="1"/>
        </xdr:cNvPicPr>
      </xdr:nvPicPr>
      <xdr:blipFill>
        <a:blip xmlns:r="http://schemas.openxmlformats.org/officeDocument/2006/relationships" r:embed="rId1"/>
        <a:stretch>
          <a:fillRect/>
        </a:stretch>
      </xdr:blipFill>
      <xdr:spPr bwMode="auto">
        <a:xfrm>
          <a:off x="1400175" y="6924675"/>
          <a:ext cx="9525" cy="9525"/>
        </a:xfrm>
        <a:prstGeom prst="rect">
          <a:avLst/>
        </a:prstGeom>
        <a:noFill/>
        <a:ln w="9525">
          <a:noFill/>
        </a:ln>
      </xdr:spPr>
    </xdr:pic>
    <xdr:clientData/>
  </xdr:twoCellAnchor>
  <xdr:twoCellAnchor>
    <xdr:from>
      <xdr:col>8</xdr:col>
      <xdr:colOff>0</xdr:colOff>
      <xdr:row>33</xdr:row>
      <xdr:rowOff>0</xdr:rowOff>
    </xdr:from>
    <xdr:to>
      <xdr:col>8</xdr:col>
      <xdr:colOff>9525</xdr:colOff>
      <xdr:row>33</xdr:row>
      <xdr:rowOff>9525</xdr:rowOff>
    </xdr:to>
    <xdr:pic>
      <xdr:nvPicPr>
        <xdr:cNvPr id="688" name="Picture 363" descr="https://apps.fldfs.com/SURVEY/Images/spacer.gif">
          <a:extLst>
            <a:ext uri="{FF2B5EF4-FFF2-40B4-BE49-F238E27FC236}">
              <a16:creationId xmlns:a16="http://schemas.microsoft.com/office/drawing/2014/main" id="{00000000-0008-0000-0A00-0000B0020000}"/>
            </a:ext>
          </a:extLst>
        </xdr:cNvPr>
        <xdr:cNvPicPr>
          <a:picLocks noChangeAspect="1"/>
        </xdr:cNvPicPr>
      </xdr:nvPicPr>
      <xdr:blipFill>
        <a:blip xmlns:r="http://schemas.openxmlformats.org/officeDocument/2006/relationships" r:embed="rId1"/>
        <a:stretch>
          <a:fillRect/>
        </a:stretch>
      </xdr:blipFill>
      <xdr:spPr bwMode="auto">
        <a:xfrm>
          <a:off x="1400175" y="7124700"/>
          <a:ext cx="9525" cy="9525"/>
        </a:xfrm>
        <a:prstGeom prst="rect">
          <a:avLst/>
        </a:prstGeom>
        <a:noFill/>
        <a:ln w="9525">
          <a:noFill/>
        </a:ln>
      </xdr:spPr>
    </xdr:pic>
    <xdr:clientData/>
  </xdr:twoCellAnchor>
  <xdr:twoCellAnchor>
    <xdr:from>
      <xdr:col>8</xdr:col>
      <xdr:colOff>0</xdr:colOff>
      <xdr:row>33</xdr:row>
      <xdr:rowOff>0</xdr:rowOff>
    </xdr:from>
    <xdr:to>
      <xdr:col>8</xdr:col>
      <xdr:colOff>9525</xdr:colOff>
      <xdr:row>33</xdr:row>
      <xdr:rowOff>9525</xdr:rowOff>
    </xdr:to>
    <xdr:pic>
      <xdr:nvPicPr>
        <xdr:cNvPr id="689" name="Picture 363" descr="https://apps.fldfs.com/SURVEY/Images/spacer.gif">
          <a:extLst>
            <a:ext uri="{FF2B5EF4-FFF2-40B4-BE49-F238E27FC236}">
              <a16:creationId xmlns:a16="http://schemas.microsoft.com/office/drawing/2014/main" id="{00000000-0008-0000-0A00-0000B1020000}"/>
            </a:ext>
          </a:extLst>
        </xdr:cNvPr>
        <xdr:cNvPicPr>
          <a:picLocks noChangeAspect="1"/>
        </xdr:cNvPicPr>
      </xdr:nvPicPr>
      <xdr:blipFill>
        <a:blip xmlns:r="http://schemas.openxmlformats.org/officeDocument/2006/relationships" r:embed="rId1"/>
        <a:stretch>
          <a:fillRect/>
        </a:stretch>
      </xdr:blipFill>
      <xdr:spPr bwMode="auto">
        <a:xfrm>
          <a:off x="1400175" y="7124700"/>
          <a:ext cx="9525" cy="9525"/>
        </a:xfrm>
        <a:prstGeom prst="rect">
          <a:avLst/>
        </a:prstGeom>
        <a:noFill/>
        <a:ln w="9525">
          <a:noFill/>
        </a:ln>
      </xdr:spPr>
    </xdr:pic>
    <xdr:clientData/>
  </xdr:twoCellAnchor>
  <xdr:twoCellAnchor>
    <xdr:from>
      <xdr:col>8</xdr:col>
      <xdr:colOff>0</xdr:colOff>
      <xdr:row>34</xdr:row>
      <xdr:rowOff>0</xdr:rowOff>
    </xdr:from>
    <xdr:to>
      <xdr:col>8</xdr:col>
      <xdr:colOff>9525</xdr:colOff>
      <xdr:row>34</xdr:row>
      <xdr:rowOff>9525</xdr:rowOff>
    </xdr:to>
    <xdr:pic>
      <xdr:nvPicPr>
        <xdr:cNvPr id="690" name="Picture 363" descr="https://apps.fldfs.com/SURVEY/Images/spacer.gif">
          <a:extLst>
            <a:ext uri="{FF2B5EF4-FFF2-40B4-BE49-F238E27FC236}">
              <a16:creationId xmlns:a16="http://schemas.microsoft.com/office/drawing/2014/main" id="{00000000-0008-0000-0A00-0000B2020000}"/>
            </a:ext>
          </a:extLst>
        </xdr:cNvPr>
        <xdr:cNvPicPr>
          <a:picLocks noChangeAspect="1"/>
        </xdr:cNvPicPr>
      </xdr:nvPicPr>
      <xdr:blipFill>
        <a:blip xmlns:r="http://schemas.openxmlformats.org/officeDocument/2006/relationships" r:embed="rId1"/>
        <a:stretch>
          <a:fillRect/>
        </a:stretch>
      </xdr:blipFill>
      <xdr:spPr bwMode="auto">
        <a:xfrm>
          <a:off x="1400175" y="7324725"/>
          <a:ext cx="9525" cy="9525"/>
        </a:xfrm>
        <a:prstGeom prst="rect">
          <a:avLst/>
        </a:prstGeom>
        <a:noFill/>
        <a:ln w="9525">
          <a:noFill/>
        </a:ln>
      </xdr:spPr>
    </xdr:pic>
    <xdr:clientData/>
  </xdr:twoCellAnchor>
  <xdr:twoCellAnchor>
    <xdr:from>
      <xdr:col>8</xdr:col>
      <xdr:colOff>0</xdr:colOff>
      <xdr:row>34</xdr:row>
      <xdr:rowOff>0</xdr:rowOff>
    </xdr:from>
    <xdr:to>
      <xdr:col>8</xdr:col>
      <xdr:colOff>9525</xdr:colOff>
      <xdr:row>34</xdr:row>
      <xdr:rowOff>9525</xdr:rowOff>
    </xdr:to>
    <xdr:pic>
      <xdr:nvPicPr>
        <xdr:cNvPr id="691" name="Picture 363" descr="https://apps.fldfs.com/SURVEY/Images/spacer.gif">
          <a:extLst>
            <a:ext uri="{FF2B5EF4-FFF2-40B4-BE49-F238E27FC236}">
              <a16:creationId xmlns:a16="http://schemas.microsoft.com/office/drawing/2014/main" id="{00000000-0008-0000-0A00-0000B3020000}"/>
            </a:ext>
          </a:extLst>
        </xdr:cNvPr>
        <xdr:cNvPicPr>
          <a:picLocks noChangeAspect="1"/>
        </xdr:cNvPicPr>
      </xdr:nvPicPr>
      <xdr:blipFill>
        <a:blip xmlns:r="http://schemas.openxmlformats.org/officeDocument/2006/relationships" r:embed="rId1"/>
        <a:stretch>
          <a:fillRect/>
        </a:stretch>
      </xdr:blipFill>
      <xdr:spPr bwMode="auto">
        <a:xfrm>
          <a:off x="1400175" y="7324725"/>
          <a:ext cx="9525" cy="9525"/>
        </a:xfrm>
        <a:prstGeom prst="rect">
          <a:avLst/>
        </a:prstGeom>
        <a:noFill/>
        <a:ln w="9525">
          <a:noFill/>
        </a:ln>
      </xdr:spPr>
    </xdr:pic>
    <xdr:clientData/>
  </xdr:twoCellAnchor>
  <xdr:twoCellAnchor>
    <xdr:from>
      <xdr:col>8</xdr:col>
      <xdr:colOff>0</xdr:colOff>
      <xdr:row>35</xdr:row>
      <xdr:rowOff>0</xdr:rowOff>
    </xdr:from>
    <xdr:to>
      <xdr:col>8</xdr:col>
      <xdr:colOff>9525</xdr:colOff>
      <xdr:row>35</xdr:row>
      <xdr:rowOff>9525</xdr:rowOff>
    </xdr:to>
    <xdr:pic>
      <xdr:nvPicPr>
        <xdr:cNvPr id="692" name="Picture 363" descr="https://apps.fldfs.com/SURVEY/Images/spacer.gif">
          <a:extLst>
            <a:ext uri="{FF2B5EF4-FFF2-40B4-BE49-F238E27FC236}">
              <a16:creationId xmlns:a16="http://schemas.microsoft.com/office/drawing/2014/main" id="{00000000-0008-0000-0A00-0000B4020000}"/>
            </a:ext>
          </a:extLst>
        </xdr:cNvPr>
        <xdr:cNvPicPr>
          <a:picLocks noChangeAspect="1"/>
        </xdr:cNvPicPr>
      </xdr:nvPicPr>
      <xdr:blipFill>
        <a:blip xmlns:r="http://schemas.openxmlformats.org/officeDocument/2006/relationships" r:embed="rId1"/>
        <a:stretch>
          <a:fillRect/>
        </a:stretch>
      </xdr:blipFill>
      <xdr:spPr bwMode="auto">
        <a:xfrm>
          <a:off x="1400175" y="7524750"/>
          <a:ext cx="9525" cy="9525"/>
        </a:xfrm>
        <a:prstGeom prst="rect">
          <a:avLst/>
        </a:prstGeom>
        <a:noFill/>
        <a:ln w="9525">
          <a:noFill/>
        </a:ln>
      </xdr:spPr>
    </xdr:pic>
    <xdr:clientData/>
  </xdr:twoCellAnchor>
  <xdr:twoCellAnchor>
    <xdr:from>
      <xdr:col>8</xdr:col>
      <xdr:colOff>0</xdr:colOff>
      <xdr:row>35</xdr:row>
      <xdr:rowOff>0</xdr:rowOff>
    </xdr:from>
    <xdr:to>
      <xdr:col>8</xdr:col>
      <xdr:colOff>9525</xdr:colOff>
      <xdr:row>35</xdr:row>
      <xdr:rowOff>9525</xdr:rowOff>
    </xdr:to>
    <xdr:pic>
      <xdr:nvPicPr>
        <xdr:cNvPr id="693" name="Picture 363" descr="https://apps.fldfs.com/SURVEY/Images/spacer.gif">
          <a:extLst>
            <a:ext uri="{FF2B5EF4-FFF2-40B4-BE49-F238E27FC236}">
              <a16:creationId xmlns:a16="http://schemas.microsoft.com/office/drawing/2014/main" id="{00000000-0008-0000-0A00-0000B5020000}"/>
            </a:ext>
          </a:extLst>
        </xdr:cNvPr>
        <xdr:cNvPicPr>
          <a:picLocks noChangeAspect="1"/>
        </xdr:cNvPicPr>
      </xdr:nvPicPr>
      <xdr:blipFill>
        <a:blip xmlns:r="http://schemas.openxmlformats.org/officeDocument/2006/relationships" r:embed="rId1"/>
        <a:stretch>
          <a:fillRect/>
        </a:stretch>
      </xdr:blipFill>
      <xdr:spPr bwMode="auto">
        <a:xfrm>
          <a:off x="1400175" y="7524750"/>
          <a:ext cx="9525" cy="9525"/>
        </a:xfrm>
        <a:prstGeom prst="rect">
          <a:avLst/>
        </a:prstGeom>
        <a:noFill/>
        <a:ln w="9525">
          <a:noFill/>
        </a:ln>
      </xdr:spPr>
    </xdr:pic>
    <xdr:clientData/>
  </xdr:twoCellAnchor>
  <xdr:twoCellAnchor>
    <xdr:from>
      <xdr:col>8</xdr:col>
      <xdr:colOff>0</xdr:colOff>
      <xdr:row>36</xdr:row>
      <xdr:rowOff>0</xdr:rowOff>
    </xdr:from>
    <xdr:to>
      <xdr:col>8</xdr:col>
      <xdr:colOff>9525</xdr:colOff>
      <xdr:row>36</xdr:row>
      <xdr:rowOff>9525</xdr:rowOff>
    </xdr:to>
    <xdr:pic>
      <xdr:nvPicPr>
        <xdr:cNvPr id="694" name="Picture 363" descr="https://apps.fldfs.com/SURVEY/Images/spacer.gif">
          <a:extLst>
            <a:ext uri="{FF2B5EF4-FFF2-40B4-BE49-F238E27FC236}">
              <a16:creationId xmlns:a16="http://schemas.microsoft.com/office/drawing/2014/main" id="{00000000-0008-0000-0A00-0000B6020000}"/>
            </a:ext>
          </a:extLst>
        </xdr:cNvPr>
        <xdr:cNvPicPr>
          <a:picLocks noChangeAspect="1"/>
        </xdr:cNvPicPr>
      </xdr:nvPicPr>
      <xdr:blipFill>
        <a:blip xmlns:r="http://schemas.openxmlformats.org/officeDocument/2006/relationships" r:embed="rId1"/>
        <a:stretch>
          <a:fillRect/>
        </a:stretch>
      </xdr:blipFill>
      <xdr:spPr bwMode="auto">
        <a:xfrm>
          <a:off x="1400175" y="7724775"/>
          <a:ext cx="9525" cy="9525"/>
        </a:xfrm>
        <a:prstGeom prst="rect">
          <a:avLst/>
        </a:prstGeom>
        <a:noFill/>
        <a:ln w="9525">
          <a:noFill/>
        </a:ln>
      </xdr:spPr>
    </xdr:pic>
    <xdr:clientData/>
  </xdr:twoCellAnchor>
  <xdr:twoCellAnchor>
    <xdr:from>
      <xdr:col>8</xdr:col>
      <xdr:colOff>0</xdr:colOff>
      <xdr:row>36</xdr:row>
      <xdr:rowOff>0</xdr:rowOff>
    </xdr:from>
    <xdr:to>
      <xdr:col>8</xdr:col>
      <xdr:colOff>9525</xdr:colOff>
      <xdr:row>36</xdr:row>
      <xdr:rowOff>9525</xdr:rowOff>
    </xdr:to>
    <xdr:pic>
      <xdr:nvPicPr>
        <xdr:cNvPr id="695" name="Picture 363" descr="https://apps.fldfs.com/SURVEY/Images/spacer.gif">
          <a:extLst>
            <a:ext uri="{FF2B5EF4-FFF2-40B4-BE49-F238E27FC236}">
              <a16:creationId xmlns:a16="http://schemas.microsoft.com/office/drawing/2014/main" id="{00000000-0008-0000-0A00-0000B7020000}"/>
            </a:ext>
          </a:extLst>
        </xdr:cNvPr>
        <xdr:cNvPicPr>
          <a:picLocks noChangeAspect="1"/>
        </xdr:cNvPicPr>
      </xdr:nvPicPr>
      <xdr:blipFill>
        <a:blip xmlns:r="http://schemas.openxmlformats.org/officeDocument/2006/relationships" r:embed="rId1"/>
        <a:stretch>
          <a:fillRect/>
        </a:stretch>
      </xdr:blipFill>
      <xdr:spPr bwMode="auto">
        <a:xfrm>
          <a:off x="1400175" y="7724775"/>
          <a:ext cx="9525" cy="9525"/>
        </a:xfrm>
        <a:prstGeom prst="rect">
          <a:avLst/>
        </a:prstGeom>
        <a:noFill/>
        <a:ln w="9525">
          <a:noFill/>
        </a:ln>
      </xdr:spPr>
    </xdr:pic>
    <xdr:clientData/>
  </xdr:twoCellAnchor>
  <xdr:twoCellAnchor>
    <xdr:from>
      <xdr:col>8</xdr:col>
      <xdr:colOff>0</xdr:colOff>
      <xdr:row>37</xdr:row>
      <xdr:rowOff>0</xdr:rowOff>
    </xdr:from>
    <xdr:to>
      <xdr:col>8</xdr:col>
      <xdr:colOff>9525</xdr:colOff>
      <xdr:row>37</xdr:row>
      <xdr:rowOff>9525</xdr:rowOff>
    </xdr:to>
    <xdr:pic>
      <xdr:nvPicPr>
        <xdr:cNvPr id="696" name="Picture 363" descr="https://apps.fldfs.com/SURVEY/Images/spacer.gif">
          <a:extLst>
            <a:ext uri="{FF2B5EF4-FFF2-40B4-BE49-F238E27FC236}">
              <a16:creationId xmlns:a16="http://schemas.microsoft.com/office/drawing/2014/main" id="{00000000-0008-0000-0A00-0000B8020000}"/>
            </a:ext>
          </a:extLst>
        </xdr:cNvPr>
        <xdr:cNvPicPr>
          <a:picLocks noChangeAspect="1"/>
        </xdr:cNvPicPr>
      </xdr:nvPicPr>
      <xdr:blipFill>
        <a:blip xmlns:r="http://schemas.openxmlformats.org/officeDocument/2006/relationships" r:embed="rId1"/>
        <a:stretch>
          <a:fillRect/>
        </a:stretch>
      </xdr:blipFill>
      <xdr:spPr bwMode="auto">
        <a:xfrm>
          <a:off x="1400175" y="7915275"/>
          <a:ext cx="9525" cy="9525"/>
        </a:xfrm>
        <a:prstGeom prst="rect">
          <a:avLst/>
        </a:prstGeom>
        <a:noFill/>
        <a:ln w="9525">
          <a:noFill/>
        </a:ln>
      </xdr:spPr>
    </xdr:pic>
    <xdr:clientData/>
  </xdr:twoCellAnchor>
  <xdr:twoCellAnchor>
    <xdr:from>
      <xdr:col>8</xdr:col>
      <xdr:colOff>0</xdr:colOff>
      <xdr:row>37</xdr:row>
      <xdr:rowOff>0</xdr:rowOff>
    </xdr:from>
    <xdr:to>
      <xdr:col>8</xdr:col>
      <xdr:colOff>9525</xdr:colOff>
      <xdr:row>37</xdr:row>
      <xdr:rowOff>9525</xdr:rowOff>
    </xdr:to>
    <xdr:pic>
      <xdr:nvPicPr>
        <xdr:cNvPr id="697" name="Picture 363" descr="https://apps.fldfs.com/SURVEY/Images/spacer.gif">
          <a:extLst>
            <a:ext uri="{FF2B5EF4-FFF2-40B4-BE49-F238E27FC236}">
              <a16:creationId xmlns:a16="http://schemas.microsoft.com/office/drawing/2014/main" id="{00000000-0008-0000-0A00-0000B9020000}"/>
            </a:ext>
          </a:extLst>
        </xdr:cNvPr>
        <xdr:cNvPicPr>
          <a:picLocks noChangeAspect="1"/>
        </xdr:cNvPicPr>
      </xdr:nvPicPr>
      <xdr:blipFill>
        <a:blip xmlns:r="http://schemas.openxmlformats.org/officeDocument/2006/relationships" r:embed="rId1"/>
        <a:stretch>
          <a:fillRect/>
        </a:stretch>
      </xdr:blipFill>
      <xdr:spPr bwMode="auto">
        <a:xfrm>
          <a:off x="1400175" y="7915275"/>
          <a:ext cx="9525" cy="9525"/>
        </a:xfrm>
        <a:prstGeom prst="rect">
          <a:avLst/>
        </a:prstGeom>
        <a:noFill/>
        <a:ln w="9525">
          <a:noFill/>
        </a:ln>
      </xdr:spPr>
    </xdr:pic>
    <xdr:clientData/>
  </xdr:twoCellAnchor>
  <xdr:twoCellAnchor>
    <xdr:from>
      <xdr:col>8</xdr:col>
      <xdr:colOff>0</xdr:colOff>
      <xdr:row>38</xdr:row>
      <xdr:rowOff>0</xdr:rowOff>
    </xdr:from>
    <xdr:to>
      <xdr:col>8</xdr:col>
      <xdr:colOff>9525</xdr:colOff>
      <xdr:row>38</xdr:row>
      <xdr:rowOff>9525</xdr:rowOff>
    </xdr:to>
    <xdr:pic>
      <xdr:nvPicPr>
        <xdr:cNvPr id="698" name="Picture 363" descr="https://apps.fldfs.com/SURVEY/Images/spacer.gif">
          <a:extLst>
            <a:ext uri="{FF2B5EF4-FFF2-40B4-BE49-F238E27FC236}">
              <a16:creationId xmlns:a16="http://schemas.microsoft.com/office/drawing/2014/main" id="{00000000-0008-0000-0A00-0000BA020000}"/>
            </a:ext>
          </a:extLst>
        </xdr:cNvPr>
        <xdr:cNvPicPr>
          <a:picLocks noChangeAspect="1"/>
        </xdr:cNvPicPr>
      </xdr:nvPicPr>
      <xdr:blipFill>
        <a:blip xmlns:r="http://schemas.openxmlformats.org/officeDocument/2006/relationships" r:embed="rId1"/>
        <a:stretch>
          <a:fillRect/>
        </a:stretch>
      </xdr:blipFill>
      <xdr:spPr bwMode="auto">
        <a:xfrm>
          <a:off x="1400175" y="8105775"/>
          <a:ext cx="9525" cy="9525"/>
        </a:xfrm>
        <a:prstGeom prst="rect">
          <a:avLst/>
        </a:prstGeom>
        <a:noFill/>
        <a:ln w="9525">
          <a:noFill/>
        </a:ln>
      </xdr:spPr>
    </xdr:pic>
    <xdr:clientData/>
  </xdr:twoCellAnchor>
  <xdr:twoCellAnchor>
    <xdr:from>
      <xdr:col>8</xdr:col>
      <xdr:colOff>0</xdr:colOff>
      <xdr:row>38</xdr:row>
      <xdr:rowOff>0</xdr:rowOff>
    </xdr:from>
    <xdr:to>
      <xdr:col>8</xdr:col>
      <xdr:colOff>9525</xdr:colOff>
      <xdr:row>38</xdr:row>
      <xdr:rowOff>9525</xdr:rowOff>
    </xdr:to>
    <xdr:pic>
      <xdr:nvPicPr>
        <xdr:cNvPr id="699" name="Picture 363" descr="https://apps.fldfs.com/SURVEY/Images/spacer.gif">
          <a:extLst>
            <a:ext uri="{FF2B5EF4-FFF2-40B4-BE49-F238E27FC236}">
              <a16:creationId xmlns:a16="http://schemas.microsoft.com/office/drawing/2014/main" id="{00000000-0008-0000-0A00-0000BB020000}"/>
            </a:ext>
          </a:extLst>
        </xdr:cNvPr>
        <xdr:cNvPicPr>
          <a:picLocks noChangeAspect="1"/>
        </xdr:cNvPicPr>
      </xdr:nvPicPr>
      <xdr:blipFill>
        <a:blip xmlns:r="http://schemas.openxmlformats.org/officeDocument/2006/relationships" r:embed="rId1"/>
        <a:stretch>
          <a:fillRect/>
        </a:stretch>
      </xdr:blipFill>
      <xdr:spPr bwMode="auto">
        <a:xfrm>
          <a:off x="1400175" y="8105775"/>
          <a:ext cx="9525" cy="9525"/>
        </a:xfrm>
        <a:prstGeom prst="rect">
          <a:avLst/>
        </a:prstGeom>
        <a:noFill/>
        <a:ln w="9525">
          <a:noFill/>
        </a:ln>
      </xdr:spPr>
    </xdr:pic>
    <xdr:clientData/>
  </xdr:twoCellAnchor>
  <xdr:twoCellAnchor>
    <xdr:from>
      <xdr:col>8</xdr:col>
      <xdr:colOff>0</xdr:colOff>
      <xdr:row>39</xdr:row>
      <xdr:rowOff>0</xdr:rowOff>
    </xdr:from>
    <xdr:to>
      <xdr:col>8</xdr:col>
      <xdr:colOff>9525</xdr:colOff>
      <xdr:row>39</xdr:row>
      <xdr:rowOff>9525</xdr:rowOff>
    </xdr:to>
    <xdr:pic>
      <xdr:nvPicPr>
        <xdr:cNvPr id="700" name="Picture 363" descr="https://apps.fldfs.com/SURVEY/Images/spacer.gif">
          <a:extLst>
            <a:ext uri="{FF2B5EF4-FFF2-40B4-BE49-F238E27FC236}">
              <a16:creationId xmlns:a16="http://schemas.microsoft.com/office/drawing/2014/main" id="{00000000-0008-0000-0A00-0000BC020000}"/>
            </a:ext>
          </a:extLst>
        </xdr:cNvPr>
        <xdr:cNvPicPr>
          <a:picLocks noChangeAspect="1"/>
        </xdr:cNvPicPr>
      </xdr:nvPicPr>
      <xdr:blipFill>
        <a:blip xmlns:r="http://schemas.openxmlformats.org/officeDocument/2006/relationships" r:embed="rId1"/>
        <a:stretch>
          <a:fillRect/>
        </a:stretch>
      </xdr:blipFill>
      <xdr:spPr bwMode="auto">
        <a:xfrm>
          <a:off x="1400175" y="8296275"/>
          <a:ext cx="9525" cy="9525"/>
        </a:xfrm>
        <a:prstGeom prst="rect">
          <a:avLst/>
        </a:prstGeom>
        <a:noFill/>
        <a:ln w="9525">
          <a:noFill/>
        </a:ln>
      </xdr:spPr>
    </xdr:pic>
    <xdr:clientData/>
  </xdr:twoCellAnchor>
  <xdr:twoCellAnchor>
    <xdr:from>
      <xdr:col>8</xdr:col>
      <xdr:colOff>0</xdr:colOff>
      <xdr:row>39</xdr:row>
      <xdr:rowOff>0</xdr:rowOff>
    </xdr:from>
    <xdr:to>
      <xdr:col>8</xdr:col>
      <xdr:colOff>9525</xdr:colOff>
      <xdr:row>39</xdr:row>
      <xdr:rowOff>9525</xdr:rowOff>
    </xdr:to>
    <xdr:pic>
      <xdr:nvPicPr>
        <xdr:cNvPr id="701" name="Picture 363" descr="https://apps.fldfs.com/SURVEY/Images/spacer.gif">
          <a:extLst>
            <a:ext uri="{FF2B5EF4-FFF2-40B4-BE49-F238E27FC236}">
              <a16:creationId xmlns:a16="http://schemas.microsoft.com/office/drawing/2014/main" id="{00000000-0008-0000-0A00-0000BD020000}"/>
            </a:ext>
          </a:extLst>
        </xdr:cNvPr>
        <xdr:cNvPicPr>
          <a:picLocks noChangeAspect="1"/>
        </xdr:cNvPicPr>
      </xdr:nvPicPr>
      <xdr:blipFill>
        <a:blip xmlns:r="http://schemas.openxmlformats.org/officeDocument/2006/relationships" r:embed="rId1"/>
        <a:stretch>
          <a:fillRect/>
        </a:stretch>
      </xdr:blipFill>
      <xdr:spPr bwMode="auto">
        <a:xfrm>
          <a:off x="1400175" y="8296275"/>
          <a:ext cx="9525" cy="9525"/>
        </a:xfrm>
        <a:prstGeom prst="rect">
          <a:avLst/>
        </a:prstGeom>
        <a:noFill/>
        <a:ln w="9525">
          <a:noFill/>
        </a:ln>
      </xdr:spPr>
    </xdr:pic>
    <xdr:clientData/>
  </xdr:twoCellAnchor>
  <xdr:twoCellAnchor>
    <xdr:from>
      <xdr:col>8</xdr:col>
      <xdr:colOff>0</xdr:colOff>
      <xdr:row>40</xdr:row>
      <xdr:rowOff>0</xdr:rowOff>
    </xdr:from>
    <xdr:to>
      <xdr:col>8</xdr:col>
      <xdr:colOff>9525</xdr:colOff>
      <xdr:row>40</xdr:row>
      <xdr:rowOff>9525</xdr:rowOff>
    </xdr:to>
    <xdr:pic>
      <xdr:nvPicPr>
        <xdr:cNvPr id="702" name="Picture 363" descr="https://apps.fldfs.com/SURVEY/Images/spacer.gif">
          <a:extLst>
            <a:ext uri="{FF2B5EF4-FFF2-40B4-BE49-F238E27FC236}">
              <a16:creationId xmlns:a16="http://schemas.microsoft.com/office/drawing/2014/main" id="{00000000-0008-0000-0A00-0000BE020000}"/>
            </a:ext>
          </a:extLst>
        </xdr:cNvPr>
        <xdr:cNvPicPr>
          <a:picLocks noChangeAspect="1"/>
        </xdr:cNvPicPr>
      </xdr:nvPicPr>
      <xdr:blipFill>
        <a:blip xmlns:r="http://schemas.openxmlformats.org/officeDocument/2006/relationships" r:embed="rId1"/>
        <a:stretch>
          <a:fillRect/>
        </a:stretch>
      </xdr:blipFill>
      <xdr:spPr bwMode="auto">
        <a:xfrm>
          <a:off x="1400175" y="8486775"/>
          <a:ext cx="9525" cy="9525"/>
        </a:xfrm>
        <a:prstGeom prst="rect">
          <a:avLst/>
        </a:prstGeom>
        <a:noFill/>
        <a:ln w="9525">
          <a:noFill/>
        </a:ln>
      </xdr:spPr>
    </xdr:pic>
    <xdr:clientData/>
  </xdr:twoCellAnchor>
  <xdr:twoCellAnchor>
    <xdr:from>
      <xdr:col>8</xdr:col>
      <xdr:colOff>0</xdr:colOff>
      <xdr:row>40</xdr:row>
      <xdr:rowOff>0</xdr:rowOff>
    </xdr:from>
    <xdr:to>
      <xdr:col>8</xdr:col>
      <xdr:colOff>9525</xdr:colOff>
      <xdr:row>40</xdr:row>
      <xdr:rowOff>9525</xdr:rowOff>
    </xdr:to>
    <xdr:pic>
      <xdr:nvPicPr>
        <xdr:cNvPr id="703" name="Picture 363" descr="https://apps.fldfs.com/SURVEY/Images/spacer.gif">
          <a:extLst>
            <a:ext uri="{FF2B5EF4-FFF2-40B4-BE49-F238E27FC236}">
              <a16:creationId xmlns:a16="http://schemas.microsoft.com/office/drawing/2014/main" id="{00000000-0008-0000-0A00-0000BF020000}"/>
            </a:ext>
          </a:extLst>
        </xdr:cNvPr>
        <xdr:cNvPicPr>
          <a:picLocks noChangeAspect="1"/>
        </xdr:cNvPicPr>
      </xdr:nvPicPr>
      <xdr:blipFill>
        <a:blip xmlns:r="http://schemas.openxmlformats.org/officeDocument/2006/relationships" r:embed="rId1"/>
        <a:stretch>
          <a:fillRect/>
        </a:stretch>
      </xdr:blipFill>
      <xdr:spPr bwMode="auto">
        <a:xfrm>
          <a:off x="1400175" y="8486775"/>
          <a:ext cx="9525" cy="9525"/>
        </a:xfrm>
        <a:prstGeom prst="rect">
          <a:avLst/>
        </a:prstGeom>
        <a:noFill/>
        <a:ln w="9525">
          <a:noFill/>
        </a:ln>
      </xdr:spPr>
    </xdr:pic>
    <xdr:clientData/>
  </xdr:twoCellAnchor>
  <xdr:twoCellAnchor>
    <xdr:from>
      <xdr:col>8</xdr:col>
      <xdr:colOff>0</xdr:colOff>
      <xdr:row>41</xdr:row>
      <xdr:rowOff>0</xdr:rowOff>
    </xdr:from>
    <xdr:to>
      <xdr:col>8</xdr:col>
      <xdr:colOff>9525</xdr:colOff>
      <xdr:row>41</xdr:row>
      <xdr:rowOff>9525</xdr:rowOff>
    </xdr:to>
    <xdr:pic>
      <xdr:nvPicPr>
        <xdr:cNvPr id="704" name="Picture 363" descr="https://apps.fldfs.com/SURVEY/Images/spacer.gif">
          <a:extLst>
            <a:ext uri="{FF2B5EF4-FFF2-40B4-BE49-F238E27FC236}">
              <a16:creationId xmlns:a16="http://schemas.microsoft.com/office/drawing/2014/main" id="{00000000-0008-0000-0A00-0000C0020000}"/>
            </a:ext>
          </a:extLst>
        </xdr:cNvPr>
        <xdr:cNvPicPr>
          <a:picLocks noChangeAspect="1"/>
        </xdr:cNvPicPr>
      </xdr:nvPicPr>
      <xdr:blipFill>
        <a:blip xmlns:r="http://schemas.openxmlformats.org/officeDocument/2006/relationships" r:embed="rId1"/>
        <a:stretch>
          <a:fillRect/>
        </a:stretch>
      </xdr:blipFill>
      <xdr:spPr bwMode="auto">
        <a:xfrm>
          <a:off x="1400175" y="8677275"/>
          <a:ext cx="9525" cy="9525"/>
        </a:xfrm>
        <a:prstGeom prst="rect">
          <a:avLst/>
        </a:prstGeom>
        <a:noFill/>
        <a:ln w="9525">
          <a:noFill/>
        </a:ln>
      </xdr:spPr>
    </xdr:pic>
    <xdr:clientData/>
  </xdr:twoCellAnchor>
  <xdr:twoCellAnchor>
    <xdr:from>
      <xdr:col>8</xdr:col>
      <xdr:colOff>0</xdr:colOff>
      <xdr:row>41</xdr:row>
      <xdr:rowOff>0</xdr:rowOff>
    </xdr:from>
    <xdr:to>
      <xdr:col>8</xdr:col>
      <xdr:colOff>9525</xdr:colOff>
      <xdr:row>41</xdr:row>
      <xdr:rowOff>9525</xdr:rowOff>
    </xdr:to>
    <xdr:pic>
      <xdr:nvPicPr>
        <xdr:cNvPr id="705" name="Picture 363" descr="https://apps.fldfs.com/SURVEY/Images/spacer.gif">
          <a:extLst>
            <a:ext uri="{FF2B5EF4-FFF2-40B4-BE49-F238E27FC236}">
              <a16:creationId xmlns:a16="http://schemas.microsoft.com/office/drawing/2014/main" id="{00000000-0008-0000-0A00-0000C1020000}"/>
            </a:ext>
          </a:extLst>
        </xdr:cNvPr>
        <xdr:cNvPicPr>
          <a:picLocks noChangeAspect="1"/>
        </xdr:cNvPicPr>
      </xdr:nvPicPr>
      <xdr:blipFill>
        <a:blip xmlns:r="http://schemas.openxmlformats.org/officeDocument/2006/relationships" r:embed="rId1"/>
        <a:stretch>
          <a:fillRect/>
        </a:stretch>
      </xdr:blipFill>
      <xdr:spPr bwMode="auto">
        <a:xfrm>
          <a:off x="1400175" y="8677275"/>
          <a:ext cx="9525" cy="9525"/>
        </a:xfrm>
        <a:prstGeom prst="rect">
          <a:avLst/>
        </a:prstGeom>
        <a:noFill/>
        <a:ln w="9525">
          <a:noFill/>
        </a:ln>
      </xdr:spPr>
    </xdr:pic>
    <xdr:clientData/>
  </xdr:twoCellAnchor>
  <xdr:twoCellAnchor>
    <xdr:from>
      <xdr:col>8</xdr:col>
      <xdr:colOff>0</xdr:colOff>
      <xdr:row>42</xdr:row>
      <xdr:rowOff>0</xdr:rowOff>
    </xdr:from>
    <xdr:to>
      <xdr:col>8</xdr:col>
      <xdr:colOff>9525</xdr:colOff>
      <xdr:row>42</xdr:row>
      <xdr:rowOff>9525</xdr:rowOff>
    </xdr:to>
    <xdr:pic>
      <xdr:nvPicPr>
        <xdr:cNvPr id="706" name="Picture 363" descr="https://apps.fldfs.com/SURVEY/Images/spacer.gif">
          <a:extLst>
            <a:ext uri="{FF2B5EF4-FFF2-40B4-BE49-F238E27FC236}">
              <a16:creationId xmlns:a16="http://schemas.microsoft.com/office/drawing/2014/main" id="{00000000-0008-0000-0A00-0000C2020000}"/>
            </a:ext>
          </a:extLst>
        </xdr:cNvPr>
        <xdr:cNvPicPr>
          <a:picLocks noChangeAspect="1"/>
        </xdr:cNvPicPr>
      </xdr:nvPicPr>
      <xdr:blipFill>
        <a:blip xmlns:r="http://schemas.openxmlformats.org/officeDocument/2006/relationships" r:embed="rId1"/>
        <a:stretch>
          <a:fillRect/>
        </a:stretch>
      </xdr:blipFill>
      <xdr:spPr bwMode="auto">
        <a:xfrm>
          <a:off x="1400175" y="8867775"/>
          <a:ext cx="9525" cy="9525"/>
        </a:xfrm>
        <a:prstGeom prst="rect">
          <a:avLst/>
        </a:prstGeom>
        <a:noFill/>
        <a:ln w="9525">
          <a:noFill/>
        </a:ln>
      </xdr:spPr>
    </xdr:pic>
    <xdr:clientData/>
  </xdr:twoCellAnchor>
  <xdr:twoCellAnchor>
    <xdr:from>
      <xdr:col>8</xdr:col>
      <xdr:colOff>0</xdr:colOff>
      <xdr:row>42</xdr:row>
      <xdr:rowOff>0</xdr:rowOff>
    </xdr:from>
    <xdr:to>
      <xdr:col>8</xdr:col>
      <xdr:colOff>9525</xdr:colOff>
      <xdr:row>42</xdr:row>
      <xdr:rowOff>9525</xdr:rowOff>
    </xdr:to>
    <xdr:pic>
      <xdr:nvPicPr>
        <xdr:cNvPr id="707" name="Picture 363" descr="https://apps.fldfs.com/SURVEY/Images/spacer.gif">
          <a:extLst>
            <a:ext uri="{FF2B5EF4-FFF2-40B4-BE49-F238E27FC236}">
              <a16:creationId xmlns:a16="http://schemas.microsoft.com/office/drawing/2014/main" id="{00000000-0008-0000-0A00-0000C3020000}"/>
            </a:ext>
          </a:extLst>
        </xdr:cNvPr>
        <xdr:cNvPicPr>
          <a:picLocks noChangeAspect="1"/>
        </xdr:cNvPicPr>
      </xdr:nvPicPr>
      <xdr:blipFill>
        <a:blip xmlns:r="http://schemas.openxmlformats.org/officeDocument/2006/relationships" r:embed="rId1"/>
        <a:stretch>
          <a:fillRect/>
        </a:stretch>
      </xdr:blipFill>
      <xdr:spPr bwMode="auto">
        <a:xfrm>
          <a:off x="1400175" y="8867775"/>
          <a:ext cx="9525" cy="9525"/>
        </a:xfrm>
        <a:prstGeom prst="rect">
          <a:avLst/>
        </a:prstGeom>
        <a:noFill/>
        <a:ln w="9525">
          <a:noFill/>
        </a:ln>
      </xdr:spPr>
    </xdr:pic>
    <xdr:clientData/>
  </xdr:twoCellAnchor>
  <xdr:twoCellAnchor>
    <xdr:from>
      <xdr:col>8</xdr:col>
      <xdr:colOff>0</xdr:colOff>
      <xdr:row>43</xdr:row>
      <xdr:rowOff>0</xdr:rowOff>
    </xdr:from>
    <xdr:to>
      <xdr:col>8</xdr:col>
      <xdr:colOff>9525</xdr:colOff>
      <xdr:row>43</xdr:row>
      <xdr:rowOff>9525</xdr:rowOff>
    </xdr:to>
    <xdr:pic>
      <xdr:nvPicPr>
        <xdr:cNvPr id="708" name="Picture 363" descr="https://apps.fldfs.com/SURVEY/Images/spacer.gif">
          <a:extLst>
            <a:ext uri="{FF2B5EF4-FFF2-40B4-BE49-F238E27FC236}">
              <a16:creationId xmlns:a16="http://schemas.microsoft.com/office/drawing/2014/main" id="{00000000-0008-0000-0A00-0000C4020000}"/>
            </a:ext>
          </a:extLst>
        </xdr:cNvPr>
        <xdr:cNvPicPr>
          <a:picLocks noChangeAspect="1"/>
        </xdr:cNvPicPr>
      </xdr:nvPicPr>
      <xdr:blipFill>
        <a:blip xmlns:r="http://schemas.openxmlformats.org/officeDocument/2006/relationships" r:embed="rId1"/>
        <a:stretch>
          <a:fillRect/>
        </a:stretch>
      </xdr:blipFill>
      <xdr:spPr bwMode="auto">
        <a:xfrm>
          <a:off x="1400175" y="9058275"/>
          <a:ext cx="9525" cy="9525"/>
        </a:xfrm>
        <a:prstGeom prst="rect">
          <a:avLst/>
        </a:prstGeom>
        <a:noFill/>
        <a:ln w="9525">
          <a:noFill/>
        </a:ln>
      </xdr:spPr>
    </xdr:pic>
    <xdr:clientData/>
  </xdr:twoCellAnchor>
  <xdr:twoCellAnchor>
    <xdr:from>
      <xdr:col>8</xdr:col>
      <xdr:colOff>0</xdr:colOff>
      <xdr:row>43</xdr:row>
      <xdr:rowOff>0</xdr:rowOff>
    </xdr:from>
    <xdr:to>
      <xdr:col>8</xdr:col>
      <xdr:colOff>9525</xdr:colOff>
      <xdr:row>43</xdr:row>
      <xdr:rowOff>9525</xdr:rowOff>
    </xdr:to>
    <xdr:pic>
      <xdr:nvPicPr>
        <xdr:cNvPr id="709" name="Picture 363" descr="https://apps.fldfs.com/SURVEY/Images/spacer.gif">
          <a:extLst>
            <a:ext uri="{FF2B5EF4-FFF2-40B4-BE49-F238E27FC236}">
              <a16:creationId xmlns:a16="http://schemas.microsoft.com/office/drawing/2014/main" id="{00000000-0008-0000-0A00-0000C5020000}"/>
            </a:ext>
          </a:extLst>
        </xdr:cNvPr>
        <xdr:cNvPicPr>
          <a:picLocks noChangeAspect="1"/>
        </xdr:cNvPicPr>
      </xdr:nvPicPr>
      <xdr:blipFill>
        <a:blip xmlns:r="http://schemas.openxmlformats.org/officeDocument/2006/relationships" r:embed="rId1"/>
        <a:stretch>
          <a:fillRect/>
        </a:stretch>
      </xdr:blipFill>
      <xdr:spPr bwMode="auto">
        <a:xfrm>
          <a:off x="1400175" y="9058275"/>
          <a:ext cx="9525" cy="9525"/>
        </a:xfrm>
        <a:prstGeom prst="rect">
          <a:avLst/>
        </a:prstGeom>
        <a:noFill/>
        <a:ln w="9525">
          <a:noFill/>
        </a:ln>
      </xdr:spPr>
    </xdr:pic>
    <xdr:clientData/>
  </xdr:twoCellAnchor>
  <xdr:twoCellAnchor>
    <xdr:from>
      <xdr:col>8</xdr:col>
      <xdr:colOff>0</xdr:colOff>
      <xdr:row>44</xdr:row>
      <xdr:rowOff>0</xdr:rowOff>
    </xdr:from>
    <xdr:to>
      <xdr:col>8</xdr:col>
      <xdr:colOff>9525</xdr:colOff>
      <xdr:row>44</xdr:row>
      <xdr:rowOff>9525</xdr:rowOff>
    </xdr:to>
    <xdr:pic>
      <xdr:nvPicPr>
        <xdr:cNvPr id="710" name="Picture 363" descr="https://apps.fldfs.com/SURVEY/Images/spacer.gif">
          <a:extLst>
            <a:ext uri="{FF2B5EF4-FFF2-40B4-BE49-F238E27FC236}">
              <a16:creationId xmlns:a16="http://schemas.microsoft.com/office/drawing/2014/main" id="{00000000-0008-0000-0A00-0000C6020000}"/>
            </a:ext>
          </a:extLst>
        </xdr:cNvPr>
        <xdr:cNvPicPr>
          <a:picLocks noChangeAspect="1"/>
        </xdr:cNvPicPr>
      </xdr:nvPicPr>
      <xdr:blipFill>
        <a:blip xmlns:r="http://schemas.openxmlformats.org/officeDocument/2006/relationships" r:embed="rId1"/>
        <a:stretch>
          <a:fillRect/>
        </a:stretch>
      </xdr:blipFill>
      <xdr:spPr bwMode="auto">
        <a:xfrm>
          <a:off x="1400175" y="9248775"/>
          <a:ext cx="9525" cy="9525"/>
        </a:xfrm>
        <a:prstGeom prst="rect">
          <a:avLst/>
        </a:prstGeom>
        <a:noFill/>
        <a:ln w="9525">
          <a:noFill/>
        </a:ln>
      </xdr:spPr>
    </xdr:pic>
    <xdr:clientData/>
  </xdr:twoCellAnchor>
  <xdr:twoCellAnchor>
    <xdr:from>
      <xdr:col>8</xdr:col>
      <xdr:colOff>0</xdr:colOff>
      <xdr:row>44</xdr:row>
      <xdr:rowOff>0</xdr:rowOff>
    </xdr:from>
    <xdr:to>
      <xdr:col>8</xdr:col>
      <xdr:colOff>9525</xdr:colOff>
      <xdr:row>44</xdr:row>
      <xdr:rowOff>9525</xdr:rowOff>
    </xdr:to>
    <xdr:pic>
      <xdr:nvPicPr>
        <xdr:cNvPr id="711" name="Picture 363" descr="https://apps.fldfs.com/SURVEY/Images/spacer.gif">
          <a:extLst>
            <a:ext uri="{FF2B5EF4-FFF2-40B4-BE49-F238E27FC236}">
              <a16:creationId xmlns:a16="http://schemas.microsoft.com/office/drawing/2014/main" id="{00000000-0008-0000-0A00-0000C7020000}"/>
            </a:ext>
          </a:extLst>
        </xdr:cNvPr>
        <xdr:cNvPicPr>
          <a:picLocks noChangeAspect="1"/>
        </xdr:cNvPicPr>
      </xdr:nvPicPr>
      <xdr:blipFill>
        <a:blip xmlns:r="http://schemas.openxmlformats.org/officeDocument/2006/relationships" r:embed="rId1"/>
        <a:stretch>
          <a:fillRect/>
        </a:stretch>
      </xdr:blipFill>
      <xdr:spPr bwMode="auto">
        <a:xfrm>
          <a:off x="1400175" y="9248775"/>
          <a:ext cx="9525" cy="9525"/>
        </a:xfrm>
        <a:prstGeom prst="rect">
          <a:avLst/>
        </a:prstGeom>
        <a:noFill/>
        <a:ln w="9525">
          <a:noFill/>
        </a:ln>
      </xdr:spPr>
    </xdr:pic>
    <xdr:clientData/>
  </xdr:twoCellAnchor>
  <xdr:twoCellAnchor>
    <xdr:from>
      <xdr:col>8</xdr:col>
      <xdr:colOff>0</xdr:colOff>
      <xdr:row>45</xdr:row>
      <xdr:rowOff>0</xdr:rowOff>
    </xdr:from>
    <xdr:to>
      <xdr:col>8</xdr:col>
      <xdr:colOff>9525</xdr:colOff>
      <xdr:row>45</xdr:row>
      <xdr:rowOff>9525</xdr:rowOff>
    </xdr:to>
    <xdr:pic>
      <xdr:nvPicPr>
        <xdr:cNvPr id="712" name="Picture 363" descr="https://apps.fldfs.com/SURVEY/Images/spacer.gif">
          <a:extLst>
            <a:ext uri="{FF2B5EF4-FFF2-40B4-BE49-F238E27FC236}">
              <a16:creationId xmlns:a16="http://schemas.microsoft.com/office/drawing/2014/main" id="{00000000-0008-0000-0A00-0000C8020000}"/>
            </a:ext>
          </a:extLst>
        </xdr:cNvPr>
        <xdr:cNvPicPr>
          <a:picLocks noChangeAspect="1"/>
        </xdr:cNvPicPr>
      </xdr:nvPicPr>
      <xdr:blipFill>
        <a:blip xmlns:r="http://schemas.openxmlformats.org/officeDocument/2006/relationships" r:embed="rId1"/>
        <a:stretch>
          <a:fillRect/>
        </a:stretch>
      </xdr:blipFill>
      <xdr:spPr bwMode="auto">
        <a:xfrm>
          <a:off x="1400175" y="9439275"/>
          <a:ext cx="9525" cy="9525"/>
        </a:xfrm>
        <a:prstGeom prst="rect">
          <a:avLst/>
        </a:prstGeom>
        <a:noFill/>
        <a:ln w="9525">
          <a:noFill/>
        </a:ln>
      </xdr:spPr>
    </xdr:pic>
    <xdr:clientData/>
  </xdr:twoCellAnchor>
  <xdr:twoCellAnchor>
    <xdr:from>
      <xdr:col>8</xdr:col>
      <xdr:colOff>0</xdr:colOff>
      <xdr:row>45</xdr:row>
      <xdr:rowOff>0</xdr:rowOff>
    </xdr:from>
    <xdr:to>
      <xdr:col>8</xdr:col>
      <xdr:colOff>9525</xdr:colOff>
      <xdr:row>45</xdr:row>
      <xdr:rowOff>9525</xdr:rowOff>
    </xdr:to>
    <xdr:pic>
      <xdr:nvPicPr>
        <xdr:cNvPr id="713" name="Picture 363" descr="https://apps.fldfs.com/SURVEY/Images/spacer.gif">
          <a:extLst>
            <a:ext uri="{FF2B5EF4-FFF2-40B4-BE49-F238E27FC236}">
              <a16:creationId xmlns:a16="http://schemas.microsoft.com/office/drawing/2014/main" id="{00000000-0008-0000-0A00-0000C9020000}"/>
            </a:ext>
          </a:extLst>
        </xdr:cNvPr>
        <xdr:cNvPicPr>
          <a:picLocks noChangeAspect="1"/>
        </xdr:cNvPicPr>
      </xdr:nvPicPr>
      <xdr:blipFill>
        <a:blip xmlns:r="http://schemas.openxmlformats.org/officeDocument/2006/relationships" r:embed="rId1"/>
        <a:stretch>
          <a:fillRect/>
        </a:stretch>
      </xdr:blipFill>
      <xdr:spPr bwMode="auto">
        <a:xfrm>
          <a:off x="1400175" y="9439275"/>
          <a:ext cx="9525" cy="9525"/>
        </a:xfrm>
        <a:prstGeom prst="rect">
          <a:avLst/>
        </a:prstGeom>
        <a:noFill/>
        <a:ln w="9525">
          <a:noFill/>
        </a:ln>
      </xdr:spPr>
    </xdr:pic>
    <xdr:clientData/>
  </xdr:twoCellAnchor>
  <xdr:twoCellAnchor>
    <xdr:from>
      <xdr:col>8</xdr:col>
      <xdr:colOff>0</xdr:colOff>
      <xdr:row>46</xdr:row>
      <xdr:rowOff>0</xdr:rowOff>
    </xdr:from>
    <xdr:to>
      <xdr:col>8</xdr:col>
      <xdr:colOff>9525</xdr:colOff>
      <xdr:row>46</xdr:row>
      <xdr:rowOff>9525</xdr:rowOff>
    </xdr:to>
    <xdr:pic>
      <xdr:nvPicPr>
        <xdr:cNvPr id="714" name="Picture 363" descr="https://apps.fldfs.com/SURVEY/Images/spacer.gif">
          <a:extLst>
            <a:ext uri="{FF2B5EF4-FFF2-40B4-BE49-F238E27FC236}">
              <a16:creationId xmlns:a16="http://schemas.microsoft.com/office/drawing/2014/main" id="{00000000-0008-0000-0A00-0000CA020000}"/>
            </a:ext>
          </a:extLst>
        </xdr:cNvPr>
        <xdr:cNvPicPr>
          <a:picLocks noChangeAspect="1"/>
        </xdr:cNvPicPr>
      </xdr:nvPicPr>
      <xdr:blipFill>
        <a:blip xmlns:r="http://schemas.openxmlformats.org/officeDocument/2006/relationships" r:embed="rId1"/>
        <a:stretch>
          <a:fillRect/>
        </a:stretch>
      </xdr:blipFill>
      <xdr:spPr bwMode="auto">
        <a:xfrm>
          <a:off x="1400175" y="9629775"/>
          <a:ext cx="9525" cy="9525"/>
        </a:xfrm>
        <a:prstGeom prst="rect">
          <a:avLst/>
        </a:prstGeom>
        <a:noFill/>
        <a:ln w="9525">
          <a:noFill/>
        </a:ln>
      </xdr:spPr>
    </xdr:pic>
    <xdr:clientData/>
  </xdr:twoCellAnchor>
  <xdr:twoCellAnchor>
    <xdr:from>
      <xdr:col>8</xdr:col>
      <xdr:colOff>0</xdr:colOff>
      <xdr:row>46</xdr:row>
      <xdr:rowOff>0</xdr:rowOff>
    </xdr:from>
    <xdr:to>
      <xdr:col>8</xdr:col>
      <xdr:colOff>9525</xdr:colOff>
      <xdr:row>46</xdr:row>
      <xdr:rowOff>9525</xdr:rowOff>
    </xdr:to>
    <xdr:pic>
      <xdr:nvPicPr>
        <xdr:cNvPr id="715" name="Picture 363" descr="https://apps.fldfs.com/SURVEY/Images/spacer.gif">
          <a:extLst>
            <a:ext uri="{FF2B5EF4-FFF2-40B4-BE49-F238E27FC236}">
              <a16:creationId xmlns:a16="http://schemas.microsoft.com/office/drawing/2014/main" id="{00000000-0008-0000-0A00-0000CB020000}"/>
            </a:ext>
          </a:extLst>
        </xdr:cNvPr>
        <xdr:cNvPicPr>
          <a:picLocks noChangeAspect="1"/>
        </xdr:cNvPicPr>
      </xdr:nvPicPr>
      <xdr:blipFill>
        <a:blip xmlns:r="http://schemas.openxmlformats.org/officeDocument/2006/relationships" r:embed="rId1"/>
        <a:stretch>
          <a:fillRect/>
        </a:stretch>
      </xdr:blipFill>
      <xdr:spPr bwMode="auto">
        <a:xfrm>
          <a:off x="1400175" y="9629775"/>
          <a:ext cx="9525" cy="9525"/>
        </a:xfrm>
        <a:prstGeom prst="rect">
          <a:avLst/>
        </a:prstGeom>
        <a:noFill/>
        <a:ln w="9525">
          <a:noFill/>
        </a:ln>
      </xdr:spPr>
    </xdr:pic>
    <xdr:clientData/>
  </xdr:twoCellAnchor>
  <xdr:twoCellAnchor>
    <xdr:from>
      <xdr:col>8</xdr:col>
      <xdr:colOff>0</xdr:colOff>
      <xdr:row>47</xdr:row>
      <xdr:rowOff>0</xdr:rowOff>
    </xdr:from>
    <xdr:to>
      <xdr:col>8</xdr:col>
      <xdr:colOff>9525</xdr:colOff>
      <xdr:row>47</xdr:row>
      <xdr:rowOff>9525</xdr:rowOff>
    </xdr:to>
    <xdr:pic>
      <xdr:nvPicPr>
        <xdr:cNvPr id="716" name="Picture 363" descr="https://apps.fldfs.com/SURVEY/Images/spacer.gif">
          <a:extLst>
            <a:ext uri="{FF2B5EF4-FFF2-40B4-BE49-F238E27FC236}">
              <a16:creationId xmlns:a16="http://schemas.microsoft.com/office/drawing/2014/main" id="{00000000-0008-0000-0A00-0000CC020000}"/>
            </a:ext>
          </a:extLst>
        </xdr:cNvPr>
        <xdr:cNvPicPr>
          <a:picLocks noChangeAspect="1"/>
        </xdr:cNvPicPr>
      </xdr:nvPicPr>
      <xdr:blipFill>
        <a:blip xmlns:r="http://schemas.openxmlformats.org/officeDocument/2006/relationships" r:embed="rId1"/>
        <a:stretch>
          <a:fillRect/>
        </a:stretch>
      </xdr:blipFill>
      <xdr:spPr bwMode="auto">
        <a:xfrm>
          <a:off x="1400175" y="9820275"/>
          <a:ext cx="9525" cy="9525"/>
        </a:xfrm>
        <a:prstGeom prst="rect">
          <a:avLst/>
        </a:prstGeom>
        <a:noFill/>
        <a:ln w="9525">
          <a:noFill/>
        </a:ln>
      </xdr:spPr>
    </xdr:pic>
    <xdr:clientData/>
  </xdr:twoCellAnchor>
  <xdr:twoCellAnchor>
    <xdr:from>
      <xdr:col>8</xdr:col>
      <xdr:colOff>0</xdr:colOff>
      <xdr:row>47</xdr:row>
      <xdr:rowOff>0</xdr:rowOff>
    </xdr:from>
    <xdr:to>
      <xdr:col>8</xdr:col>
      <xdr:colOff>9525</xdr:colOff>
      <xdr:row>47</xdr:row>
      <xdr:rowOff>9525</xdr:rowOff>
    </xdr:to>
    <xdr:pic>
      <xdr:nvPicPr>
        <xdr:cNvPr id="717" name="Picture 363" descr="https://apps.fldfs.com/SURVEY/Images/spacer.gif">
          <a:extLst>
            <a:ext uri="{FF2B5EF4-FFF2-40B4-BE49-F238E27FC236}">
              <a16:creationId xmlns:a16="http://schemas.microsoft.com/office/drawing/2014/main" id="{00000000-0008-0000-0A00-0000CD020000}"/>
            </a:ext>
          </a:extLst>
        </xdr:cNvPr>
        <xdr:cNvPicPr>
          <a:picLocks noChangeAspect="1"/>
        </xdr:cNvPicPr>
      </xdr:nvPicPr>
      <xdr:blipFill>
        <a:blip xmlns:r="http://schemas.openxmlformats.org/officeDocument/2006/relationships" r:embed="rId1"/>
        <a:stretch>
          <a:fillRect/>
        </a:stretch>
      </xdr:blipFill>
      <xdr:spPr bwMode="auto">
        <a:xfrm>
          <a:off x="1400175" y="9820275"/>
          <a:ext cx="9525" cy="9525"/>
        </a:xfrm>
        <a:prstGeom prst="rect">
          <a:avLst/>
        </a:prstGeom>
        <a:noFill/>
        <a:ln w="9525">
          <a:noFill/>
        </a:ln>
      </xdr:spPr>
    </xdr:pic>
    <xdr:clientData/>
  </xdr:twoCellAnchor>
  <xdr:twoCellAnchor>
    <xdr:from>
      <xdr:col>8</xdr:col>
      <xdr:colOff>0</xdr:colOff>
      <xdr:row>48</xdr:row>
      <xdr:rowOff>0</xdr:rowOff>
    </xdr:from>
    <xdr:to>
      <xdr:col>8</xdr:col>
      <xdr:colOff>9525</xdr:colOff>
      <xdr:row>48</xdr:row>
      <xdr:rowOff>9525</xdr:rowOff>
    </xdr:to>
    <xdr:pic>
      <xdr:nvPicPr>
        <xdr:cNvPr id="718" name="Picture 363" descr="https://apps.fldfs.com/SURVEY/Images/spacer.gif">
          <a:extLst>
            <a:ext uri="{FF2B5EF4-FFF2-40B4-BE49-F238E27FC236}">
              <a16:creationId xmlns:a16="http://schemas.microsoft.com/office/drawing/2014/main" id="{00000000-0008-0000-0A00-0000CE020000}"/>
            </a:ext>
          </a:extLst>
        </xdr:cNvPr>
        <xdr:cNvPicPr>
          <a:picLocks noChangeAspect="1"/>
        </xdr:cNvPicPr>
      </xdr:nvPicPr>
      <xdr:blipFill>
        <a:blip xmlns:r="http://schemas.openxmlformats.org/officeDocument/2006/relationships" r:embed="rId1"/>
        <a:stretch>
          <a:fillRect/>
        </a:stretch>
      </xdr:blipFill>
      <xdr:spPr bwMode="auto">
        <a:xfrm>
          <a:off x="1400175" y="10010775"/>
          <a:ext cx="9525" cy="9525"/>
        </a:xfrm>
        <a:prstGeom prst="rect">
          <a:avLst/>
        </a:prstGeom>
        <a:noFill/>
        <a:ln w="9525">
          <a:noFill/>
        </a:ln>
      </xdr:spPr>
    </xdr:pic>
    <xdr:clientData/>
  </xdr:twoCellAnchor>
  <xdr:twoCellAnchor>
    <xdr:from>
      <xdr:col>8</xdr:col>
      <xdr:colOff>0</xdr:colOff>
      <xdr:row>48</xdr:row>
      <xdr:rowOff>0</xdr:rowOff>
    </xdr:from>
    <xdr:to>
      <xdr:col>8</xdr:col>
      <xdr:colOff>9525</xdr:colOff>
      <xdr:row>48</xdr:row>
      <xdr:rowOff>9525</xdr:rowOff>
    </xdr:to>
    <xdr:pic>
      <xdr:nvPicPr>
        <xdr:cNvPr id="719" name="Picture 363" descr="https://apps.fldfs.com/SURVEY/Images/spacer.gif">
          <a:extLst>
            <a:ext uri="{FF2B5EF4-FFF2-40B4-BE49-F238E27FC236}">
              <a16:creationId xmlns:a16="http://schemas.microsoft.com/office/drawing/2014/main" id="{00000000-0008-0000-0A00-0000CF020000}"/>
            </a:ext>
          </a:extLst>
        </xdr:cNvPr>
        <xdr:cNvPicPr>
          <a:picLocks noChangeAspect="1"/>
        </xdr:cNvPicPr>
      </xdr:nvPicPr>
      <xdr:blipFill>
        <a:blip xmlns:r="http://schemas.openxmlformats.org/officeDocument/2006/relationships" r:embed="rId1"/>
        <a:stretch>
          <a:fillRect/>
        </a:stretch>
      </xdr:blipFill>
      <xdr:spPr bwMode="auto">
        <a:xfrm>
          <a:off x="1400175" y="10010775"/>
          <a:ext cx="9525" cy="9525"/>
        </a:xfrm>
        <a:prstGeom prst="rect">
          <a:avLst/>
        </a:prstGeom>
        <a:noFill/>
        <a:ln w="9525">
          <a:noFill/>
        </a:ln>
      </xdr:spPr>
    </xdr:pic>
    <xdr:clientData/>
  </xdr:twoCellAnchor>
  <xdr:twoCellAnchor>
    <xdr:from>
      <xdr:col>8</xdr:col>
      <xdr:colOff>0</xdr:colOff>
      <xdr:row>49</xdr:row>
      <xdr:rowOff>0</xdr:rowOff>
    </xdr:from>
    <xdr:to>
      <xdr:col>8</xdr:col>
      <xdr:colOff>9525</xdr:colOff>
      <xdr:row>49</xdr:row>
      <xdr:rowOff>9525</xdr:rowOff>
    </xdr:to>
    <xdr:pic>
      <xdr:nvPicPr>
        <xdr:cNvPr id="720" name="Picture 363" descr="https://apps.fldfs.com/SURVEY/Images/spacer.gif">
          <a:extLst>
            <a:ext uri="{FF2B5EF4-FFF2-40B4-BE49-F238E27FC236}">
              <a16:creationId xmlns:a16="http://schemas.microsoft.com/office/drawing/2014/main" id="{00000000-0008-0000-0A00-0000D0020000}"/>
            </a:ext>
          </a:extLst>
        </xdr:cNvPr>
        <xdr:cNvPicPr>
          <a:picLocks noChangeAspect="1"/>
        </xdr:cNvPicPr>
      </xdr:nvPicPr>
      <xdr:blipFill>
        <a:blip xmlns:r="http://schemas.openxmlformats.org/officeDocument/2006/relationships" r:embed="rId1"/>
        <a:stretch>
          <a:fillRect/>
        </a:stretch>
      </xdr:blipFill>
      <xdr:spPr bwMode="auto">
        <a:xfrm>
          <a:off x="1400175" y="10201275"/>
          <a:ext cx="9525" cy="9525"/>
        </a:xfrm>
        <a:prstGeom prst="rect">
          <a:avLst/>
        </a:prstGeom>
        <a:noFill/>
        <a:ln w="9525">
          <a:noFill/>
        </a:ln>
      </xdr:spPr>
    </xdr:pic>
    <xdr:clientData/>
  </xdr:twoCellAnchor>
  <xdr:twoCellAnchor>
    <xdr:from>
      <xdr:col>8</xdr:col>
      <xdr:colOff>0</xdr:colOff>
      <xdr:row>49</xdr:row>
      <xdr:rowOff>0</xdr:rowOff>
    </xdr:from>
    <xdr:to>
      <xdr:col>8</xdr:col>
      <xdr:colOff>9525</xdr:colOff>
      <xdr:row>49</xdr:row>
      <xdr:rowOff>9525</xdr:rowOff>
    </xdr:to>
    <xdr:pic>
      <xdr:nvPicPr>
        <xdr:cNvPr id="721" name="Picture 363" descr="https://apps.fldfs.com/SURVEY/Images/spacer.gif">
          <a:extLst>
            <a:ext uri="{FF2B5EF4-FFF2-40B4-BE49-F238E27FC236}">
              <a16:creationId xmlns:a16="http://schemas.microsoft.com/office/drawing/2014/main" id="{00000000-0008-0000-0A00-0000D1020000}"/>
            </a:ext>
          </a:extLst>
        </xdr:cNvPr>
        <xdr:cNvPicPr>
          <a:picLocks noChangeAspect="1"/>
        </xdr:cNvPicPr>
      </xdr:nvPicPr>
      <xdr:blipFill>
        <a:blip xmlns:r="http://schemas.openxmlformats.org/officeDocument/2006/relationships" r:embed="rId1"/>
        <a:stretch>
          <a:fillRect/>
        </a:stretch>
      </xdr:blipFill>
      <xdr:spPr bwMode="auto">
        <a:xfrm>
          <a:off x="1400175" y="1020127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722" name="Picture 363" descr="https://apps.fldfs.com/SURVEY/Images/spacer.gif">
          <a:extLst>
            <a:ext uri="{FF2B5EF4-FFF2-40B4-BE49-F238E27FC236}">
              <a16:creationId xmlns:a16="http://schemas.microsoft.com/office/drawing/2014/main" id="{00000000-0008-0000-0A00-0000D2020000}"/>
            </a:ext>
          </a:extLst>
        </xdr:cNvPr>
        <xdr:cNvPicPr>
          <a:picLocks noChangeAspect="1"/>
        </xdr:cNvPicPr>
      </xdr:nvPicPr>
      <xdr:blipFill>
        <a:blip xmlns:r="http://schemas.openxmlformats.org/officeDocument/2006/relationships" r:embed="rId1"/>
        <a:stretch>
          <a:fillRect/>
        </a:stretch>
      </xdr:blipFill>
      <xdr:spPr bwMode="auto">
        <a:xfrm>
          <a:off x="1400175" y="10391775"/>
          <a:ext cx="9525" cy="9525"/>
        </a:xfrm>
        <a:prstGeom prst="rect">
          <a:avLst/>
        </a:prstGeom>
        <a:noFill/>
        <a:ln w="9525">
          <a:noFill/>
        </a:ln>
      </xdr:spPr>
    </xdr:pic>
    <xdr:clientData/>
  </xdr:twoCellAnchor>
  <xdr:twoCellAnchor>
    <xdr:from>
      <xdr:col>8</xdr:col>
      <xdr:colOff>0</xdr:colOff>
      <xdr:row>50</xdr:row>
      <xdr:rowOff>0</xdr:rowOff>
    </xdr:from>
    <xdr:to>
      <xdr:col>8</xdr:col>
      <xdr:colOff>9525</xdr:colOff>
      <xdr:row>50</xdr:row>
      <xdr:rowOff>9525</xdr:rowOff>
    </xdr:to>
    <xdr:pic>
      <xdr:nvPicPr>
        <xdr:cNvPr id="723" name="Picture 363" descr="https://apps.fldfs.com/SURVEY/Images/spacer.gif">
          <a:extLst>
            <a:ext uri="{FF2B5EF4-FFF2-40B4-BE49-F238E27FC236}">
              <a16:creationId xmlns:a16="http://schemas.microsoft.com/office/drawing/2014/main" id="{00000000-0008-0000-0A00-0000D3020000}"/>
            </a:ext>
          </a:extLst>
        </xdr:cNvPr>
        <xdr:cNvPicPr>
          <a:picLocks noChangeAspect="1"/>
        </xdr:cNvPicPr>
      </xdr:nvPicPr>
      <xdr:blipFill>
        <a:blip xmlns:r="http://schemas.openxmlformats.org/officeDocument/2006/relationships" r:embed="rId1"/>
        <a:stretch>
          <a:fillRect/>
        </a:stretch>
      </xdr:blipFill>
      <xdr:spPr bwMode="auto">
        <a:xfrm>
          <a:off x="1400175" y="10391775"/>
          <a:ext cx="9525" cy="9525"/>
        </a:xfrm>
        <a:prstGeom prst="rect">
          <a:avLst/>
        </a:prstGeom>
        <a:noFill/>
        <a:ln w="9525">
          <a:noFill/>
        </a:ln>
      </xdr:spPr>
    </xdr:pic>
    <xdr:clientData/>
  </xdr:twoCellAnchor>
  <xdr:twoCellAnchor>
    <xdr:from>
      <xdr:col>8</xdr:col>
      <xdr:colOff>0</xdr:colOff>
      <xdr:row>51</xdr:row>
      <xdr:rowOff>0</xdr:rowOff>
    </xdr:from>
    <xdr:to>
      <xdr:col>8</xdr:col>
      <xdr:colOff>9525</xdr:colOff>
      <xdr:row>51</xdr:row>
      <xdr:rowOff>9525</xdr:rowOff>
    </xdr:to>
    <xdr:pic>
      <xdr:nvPicPr>
        <xdr:cNvPr id="724" name="Picture 363" descr="https://apps.fldfs.com/SURVEY/Images/spacer.gif">
          <a:extLst>
            <a:ext uri="{FF2B5EF4-FFF2-40B4-BE49-F238E27FC236}">
              <a16:creationId xmlns:a16="http://schemas.microsoft.com/office/drawing/2014/main" id="{00000000-0008-0000-0A00-0000D4020000}"/>
            </a:ext>
          </a:extLst>
        </xdr:cNvPr>
        <xdr:cNvPicPr>
          <a:picLocks noChangeAspect="1"/>
        </xdr:cNvPicPr>
      </xdr:nvPicPr>
      <xdr:blipFill>
        <a:blip xmlns:r="http://schemas.openxmlformats.org/officeDocument/2006/relationships" r:embed="rId1"/>
        <a:stretch>
          <a:fillRect/>
        </a:stretch>
      </xdr:blipFill>
      <xdr:spPr bwMode="auto">
        <a:xfrm>
          <a:off x="1400175" y="10582275"/>
          <a:ext cx="9525" cy="9525"/>
        </a:xfrm>
        <a:prstGeom prst="rect">
          <a:avLst/>
        </a:prstGeom>
        <a:noFill/>
        <a:ln w="9525">
          <a:noFill/>
        </a:ln>
      </xdr:spPr>
    </xdr:pic>
    <xdr:clientData/>
  </xdr:twoCellAnchor>
  <xdr:twoCellAnchor>
    <xdr:from>
      <xdr:col>8</xdr:col>
      <xdr:colOff>0</xdr:colOff>
      <xdr:row>51</xdr:row>
      <xdr:rowOff>0</xdr:rowOff>
    </xdr:from>
    <xdr:to>
      <xdr:col>8</xdr:col>
      <xdr:colOff>9525</xdr:colOff>
      <xdr:row>51</xdr:row>
      <xdr:rowOff>9525</xdr:rowOff>
    </xdr:to>
    <xdr:pic>
      <xdr:nvPicPr>
        <xdr:cNvPr id="725" name="Picture 363" descr="https://apps.fldfs.com/SURVEY/Images/spacer.gif">
          <a:extLst>
            <a:ext uri="{FF2B5EF4-FFF2-40B4-BE49-F238E27FC236}">
              <a16:creationId xmlns:a16="http://schemas.microsoft.com/office/drawing/2014/main" id="{00000000-0008-0000-0A00-0000D5020000}"/>
            </a:ext>
          </a:extLst>
        </xdr:cNvPr>
        <xdr:cNvPicPr>
          <a:picLocks noChangeAspect="1"/>
        </xdr:cNvPicPr>
      </xdr:nvPicPr>
      <xdr:blipFill>
        <a:blip xmlns:r="http://schemas.openxmlformats.org/officeDocument/2006/relationships" r:embed="rId1"/>
        <a:stretch>
          <a:fillRect/>
        </a:stretch>
      </xdr:blipFill>
      <xdr:spPr bwMode="auto">
        <a:xfrm>
          <a:off x="1400175" y="10582275"/>
          <a:ext cx="9525" cy="9525"/>
        </a:xfrm>
        <a:prstGeom prst="rect">
          <a:avLst/>
        </a:prstGeom>
        <a:noFill/>
        <a:ln w="9525">
          <a:noFill/>
        </a:ln>
      </xdr:spPr>
    </xdr:pic>
    <xdr:clientData/>
  </xdr:twoCellAnchor>
  <xdr:twoCellAnchor>
    <xdr:from>
      <xdr:col>8</xdr:col>
      <xdr:colOff>0</xdr:colOff>
      <xdr:row>52</xdr:row>
      <xdr:rowOff>0</xdr:rowOff>
    </xdr:from>
    <xdr:to>
      <xdr:col>8</xdr:col>
      <xdr:colOff>9525</xdr:colOff>
      <xdr:row>52</xdr:row>
      <xdr:rowOff>9525</xdr:rowOff>
    </xdr:to>
    <xdr:pic>
      <xdr:nvPicPr>
        <xdr:cNvPr id="726" name="Picture 363" descr="https://apps.fldfs.com/SURVEY/Images/spacer.gif">
          <a:extLst>
            <a:ext uri="{FF2B5EF4-FFF2-40B4-BE49-F238E27FC236}">
              <a16:creationId xmlns:a16="http://schemas.microsoft.com/office/drawing/2014/main" id="{00000000-0008-0000-0A00-0000D6020000}"/>
            </a:ext>
          </a:extLst>
        </xdr:cNvPr>
        <xdr:cNvPicPr>
          <a:picLocks noChangeAspect="1"/>
        </xdr:cNvPicPr>
      </xdr:nvPicPr>
      <xdr:blipFill>
        <a:blip xmlns:r="http://schemas.openxmlformats.org/officeDocument/2006/relationships" r:embed="rId1"/>
        <a:stretch>
          <a:fillRect/>
        </a:stretch>
      </xdr:blipFill>
      <xdr:spPr bwMode="auto">
        <a:xfrm>
          <a:off x="1400175" y="10772775"/>
          <a:ext cx="9525" cy="9525"/>
        </a:xfrm>
        <a:prstGeom prst="rect">
          <a:avLst/>
        </a:prstGeom>
        <a:noFill/>
        <a:ln w="9525">
          <a:noFill/>
        </a:ln>
      </xdr:spPr>
    </xdr:pic>
    <xdr:clientData/>
  </xdr:twoCellAnchor>
  <xdr:twoCellAnchor>
    <xdr:from>
      <xdr:col>8</xdr:col>
      <xdr:colOff>0</xdr:colOff>
      <xdr:row>52</xdr:row>
      <xdr:rowOff>0</xdr:rowOff>
    </xdr:from>
    <xdr:to>
      <xdr:col>8</xdr:col>
      <xdr:colOff>9525</xdr:colOff>
      <xdr:row>52</xdr:row>
      <xdr:rowOff>9525</xdr:rowOff>
    </xdr:to>
    <xdr:pic>
      <xdr:nvPicPr>
        <xdr:cNvPr id="727" name="Picture 363" descr="https://apps.fldfs.com/SURVEY/Images/spacer.gif">
          <a:extLst>
            <a:ext uri="{FF2B5EF4-FFF2-40B4-BE49-F238E27FC236}">
              <a16:creationId xmlns:a16="http://schemas.microsoft.com/office/drawing/2014/main" id="{00000000-0008-0000-0A00-0000D7020000}"/>
            </a:ext>
          </a:extLst>
        </xdr:cNvPr>
        <xdr:cNvPicPr>
          <a:picLocks noChangeAspect="1"/>
        </xdr:cNvPicPr>
      </xdr:nvPicPr>
      <xdr:blipFill>
        <a:blip xmlns:r="http://schemas.openxmlformats.org/officeDocument/2006/relationships" r:embed="rId1"/>
        <a:stretch>
          <a:fillRect/>
        </a:stretch>
      </xdr:blipFill>
      <xdr:spPr bwMode="auto">
        <a:xfrm>
          <a:off x="1400175" y="10772775"/>
          <a:ext cx="9525" cy="9525"/>
        </a:xfrm>
        <a:prstGeom prst="rect">
          <a:avLst/>
        </a:prstGeom>
        <a:noFill/>
        <a:ln w="9525">
          <a:noFill/>
        </a:ln>
      </xdr:spPr>
    </xdr:pic>
    <xdr:clientData/>
  </xdr:twoCellAnchor>
  <xdr:twoCellAnchor>
    <xdr:from>
      <xdr:col>8</xdr:col>
      <xdr:colOff>0</xdr:colOff>
      <xdr:row>53</xdr:row>
      <xdr:rowOff>0</xdr:rowOff>
    </xdr:from>
    <xdr:to>
      <xdr:col>8</xdr:col>
      <xdr:colOff>9525</xdr:colOff>
      <xdr:row>53</xdr:row>
      <xdr:rowOff>9525</xdr:rowOff>
    </xdr:to>
    <xdr:pic>
      <xdr:nvPicPr>
        <xdr:cNvPr id="728" name="Picture 363" descr="https://apps.fldfs.com/SURVEY/Images/spacer.gif">
          <a:extLst>
            <a:ext uri="{FF2B5EF4-FFF2-40B4-BE49-F238E27FC236}">
              <a16:creationId xmlns:a16="http://schemas.microsoft.com/office/drawing/2014/main" id="{00000000-0008-0000-0A00-0000D8020000}"/>
            </a:ext>
          </a:extLst>
        </xdr:cNvPr>
        <xdr:cNvPicPr>
          <a:picLocks noChangeAspect="1"/>
        </xdr:cNvPicPr>
      </xdr:nvPicPr>
      <xdr:blipFill>
        <a:blip xmlns:r="http://schemas.openxmlformats.org/officeDocument/2006/relationships" r:embed="rId1"/>
        <a:stretch>
          <a:fillRect/>
        </a:stretch>
      </xdr:blipFill>
      <xdr:spPr bwMode="auto">
        <a:xfrm>
          <a:off x="1400175" y="10963275"/>
          <a:ext cx="9525" cy="9525"/>
        </a:xfrm>
        <a:prstGeom prst="rect">
          <a:avLst/>
        </a:prstGeom>
        <a:noFill/>
        <a:ln w="9525">
          <a:noFill/>
        </a:ln>
      </xdr:spPr>
    </xdr:pic>
    <xdr:clientData/>
  </xdr:twoCellAnchor>
  <xdr:twoCellAnchor>
    <xdr:from>
      <xdr:col>8</xdr:col>
      <xdr:colOff>0</xdr:colOff>
      <xdr:row>53</xdr:row>
      <xdr:rowOff>0</xdr:rowOff>
    </xdr:from>
    <xdr:to>
      <xdr:col>8</xdr:col>
      <xdr:colOff>9525</xdr:colOff>
      <xdr:row>53</xdr:row>
      <xdr:rowOff>9525</xdr:rowOff>
    </xdr:to>
    <xdr:pic>
      <xdr:nvPicPr>
        <xdr:cNvPr id="729" name="Picture 363" descr="https://apps.fldfs.com/SURVEY/Images/spacer.gif">
          <a:extLst>
            <a:ext uri="{FF2B5EF4-FFF2-40B4-BE49-F238E27FC236}">
              <a16:creationId xmlns:a16="http://schemas.microsoft.com/office/drawing/2014/main" id="{00000000-0008-0000-0A00-0000D9020000}"/>
            </a:ext>
          </a:extLst>
        </xdr:cNvPr>
        <xdr:cNvPicPr>
          <a:picLocks noChangeAspect="1"/>
        </xdr:cNvPicPr>
      </xdr:nvPicPr>
      <xdr:blipFill>
        <a:blip xmlns:r="http://schemas.openxmlformats.org/officeDocument/2006/relationships" r:embed="rId1"/>
        <a:stretch>
          <a:fillRect/>
        </a:stretch>
      </xdr:blipFill>
      <xdr:spPr bwMode="auto">
        <a:xfrm>
          <a:off x="1400175" y="10963275"/>
          <a:ext cx="9525" cy="9525"/>
        </a:xfrm>
        <a:prstGeom prst="rect">
          <a:avLst/>
        </a:prstGeom>
        <a:noFill/>
        <a:ln w="9525">
          <a:noFill/>
        </a:ln>
      </xdr:spPr>
    </xdr:pic>
    <xdr:clientData/>
  </xdr:twoCellAnchor>
  <xdr:twoCellAnchor>
    <xdr:from>
      <xdr:col>8</xdr:col>
      <xdr:colOff>0</xdr:colOff>
      <xdr:row>54</xdr:row>
      <xdr:rowOff>0</xdr:rowOff>
    </xdr:from>
    <xdr:to>
      <xdr:col>8</xdr:col>
      <xdr:colOff>9525</xdr:colOff>
      <xdr:row>54</xdr:row>
      <xdr:rowOff>9525</xdr:rowOff>
    </xdr:to>
    <xdr:pic>
      <xdr:nvPicPr>
        <xdr:cNvPr id="730" name="Picture 363" descr="https://apps.fldfs.com/SURVEY/Images/spacer.gif">
          <a:extLst>
            <a:ext uri="{FF2B5EF4-FFF2-40B4-BE49-F238E27FC236}">
              <a16:creationId xmlns:a16="http://schemas.microsoft.com/office/drawing/2014/main" id="{00000000-0008-0000-0A00-0000DA020000}"/>
            </a:ext>
          </a:extLst>
        </xdr:cNvPr>
        <xdr:cNvPicPr>
          <a:picLocks noChangeAspect="1"/>
        </xdr:cNvPicPr>
      </xdr:nvPicPr>
      <xdr:blipFill>
        <a:blip xmlns:r="http://schemas.openxmlformats.org/officeDocument/2006/relationships" r:embed="rId1"/>
        <a:stretch>
          <a:fillRect/>
        </a:stretch>
      </xdr:blipFill>
      <xdr:spPr bwMode="auto">
        <a:xfrm>
          <a:off x="1400175" y="11153775"/>
          <a:ext cx="9525" cy="9525"/>
        </a:xfrm>
        <a:prstGeom prst="rect">
          <a:avLst/>
        </a:prstGeom>
        <a:noFill/>
        <a:ln w="9525">
          <a:noFill/>
        </a:ln>
      </xdr:spPr>
    </xdr:pic>
    <xdr:clientData/>
  </xdr:twoCellAnchor>
  <xdr:twoCellAnchor>
    <xdr:from>
      <xdr:col>8</xdr:col>
      <xdr:colOff>0</xdr:colOff>
      <xdr:row>54</xdr:row>
      <xdr:rowOff>0</xdr:rowOff>
    </xdr:from>
    <xdr:to>
      <xdr:col>8</xdr:col>
      <xdr:colOff>9525</xdr:colOff>
      <xdr:row>54</xdr:row>
      <xdr:rowOff>9525</xdr:rowOff>
    </xdr:to>
    <xdr:pic>
      <xdr:nvPicPr>
        <xdr:cNvPr id="731" name="Picture 363" descr="https://apps.fldfs.com/SURVEY/Images/spacer.gif">
          <a:extLst>
            <a:ext uri="{FF2B5EF4-FFF2-40B4-BE49-F238E27FC236}">
              <a16:creationId xmlns:a16="http://schemas.microsoft.com/office/drawing/2014/main" id="{00000000-0008-0000-0A00-0000DB020000}"/>
            </a:ext>
          </a:extLst>
        </xdr:cNvPr>
        <xdr:cNvPicPr>
          <a:picLocks noChangeAspect="1"/>
        </xdr:cNvPicPr>
      </xdr:nvPicPr>
      <xdr:blipFill>
        <a:blip xmlns:r="http://schemas.openxmlformats.org/officeDocument/2006/relationships" r:embed="rId1"/>
        <a:stretch>
          <a:fillRect/>
        </a:stretch>
      </xdr:blipFill>
      <xdr:spPr bwMode="auto">
        <a:xfrm>
          <a:off x="1400175" y="11153775"/>
          <a:ext cx="9525" cy="9525"/>
        </a:xfrm>
        <a:prstGeom prst="rect">
          <a:avLst/>
        </a:prstGeom>
        <a:noFill/>
        <a:ln w="9525">
          <a:noFill/>
        </a:ln>
      </xdr:spPr>
    </xdr:pic>
    <xdr:clientData/>
  </xdr:twoCellAnchor>
  <xdr:twoCellAnchor>
    <xdr:from>
      <xdr:col>8</xdr:col>
      <xdr:colOff>0</xdr:colOff>
      <xdr:row>55</xdr:row>
      <xdr:rowOff>0</xdr:rowOff>
    </xdr:from>
    <xdr:to>
      <xdr:col>8</xdr:col>
      <xdr:colOff>9525</xdr:colOff>
      <xdr:row>55</xdr:row>
      <xdr:rowOff>9525</xdr:rowOff>
    </xdr:to>
    <xdr:pic>
      <xdr:nvPicPr>
        <xdr:cNvPr id="732" name="Picture 363" descr="https://apps.fldfs.com/SURVEY/Images/spacer.gif">
          <a:extLst>
            <a:ext uri="{FF2B5EF4-FFF2-40B4-BE49-F238E27FC236}">
              <a16:creationId xmlns:a16="http://schemas.microsoft.com/office/drawing/2014/main" id="{00000000-0008-0000-0A00-0000DC020000}"/>
            </a:ext>
          </a:extLst>
        </xdr:cNvPr>
        <xdr:cNvPicPr>
          <a:picLocks noChangeAspect="1"/>
        </xdr:cNvPicPr>
      </xdr:nvPicPr>
      <xdr:blipFill>
        <a:blip xmlns:r="http://schemas.openxmlformats.org/officeDocument/2006/relationships" r:embed="rId1"/>
        <a:stretch>
          <a:fillRect/>
        </a:stretch>
      </xdr:blipFill>
      <xdr:spPr bwMode="auto">
        <a:xfrm>
          <a:off x="1400175" y="11344275"/>
          <a:ext cx="9525" cy="9525"/>
        </a:xfrm>
        <a:prstGeom prst="rect">
          <a:avLst/>
        </a:prstGeom>
        <a:noFill/>
        <a:ln w="9525">
          <a:noFill/>
        </a:ln>
      </xdr:spPr>
    </xdr:pic>
    <xdr:clientData/>
  </xdr:twoCellAnchor>
  <xdr:twoCellAnchor>
    <xdr:from>
      <xdr:col>8</xdr:col>
      <xdr:colOff>0</xdr:colOff>
      <xdr:row>55</xdr:row>
      <xdr:rowOff>0</xdr:rowOff>
    </xdr:from>
    <xdr:to>
      <xdr:col>8</xdr:col>
      <xdr:colOff>9525</xdr:colOff>
      <xdr:row>55</xdr:row>
      <xdr:rowOff>9525</xdr:rowOff>
    </xdr:to>
    <xdr:pic>
      <xdr:nvPicPr>
        <xdr:cNvPr id="733" name="Picture 363" descr="https://apps.fldfs.com/SURVEY/Images/spacer.gif">
          <a:extLst>
            <a:ext uri="{FF2B5EF4-FFF2-40B4-BE49-F238E27FC236}">
              <a16:creationId xmlns:a16="http://schemas.microsoft.com/office/drawing/2014/main" id="{00000000-0008-0000-0A00-0000DD020000}"/>
            </a:ext>
          </a:extLst>
        </xdr:cNvPr>
        <xdr:cNvPicPr>
          <a:picLocks noChangeAspect="1"/>
        </xdr:cNvPicPr>
      </xdr:nvPicPr>
      <xdr:blipFill>
        <a:blip xmlns:r="http://schemas.openxmlformats.org/officeDocument/2006/relationships" r:embed="rId1"/>
        <a:stretch>
          <a:fillRect/>
        </a:stretch>
      </xdr:blipFill>
      <xdr:spPr bwMode="auto">
        <a:xfrm>
          <a:off x="1400175" y="11344275"/>
          <a:ext cx="9525" cy="9525"/>
        </a:xfrm>
        <a:prstGeom prst="rect">
          <a:avLst/>
        </a:prstGeom>
        <a:noFill/>
        <a:ln w="9525">
          <a:noFill/>
        </a:ln>
      </xdr:spPr>
    </xdr:pic>
    <xdr:clientData/>
  </xdr:twoCellAnchor>
  <xdr:twoCellAnchor>
    <xdr:from>
      <xdr:col>8</xdr:col>
      <xdr:colOff>0</xdr:colOff>
      <xdr:row>56</xdr:row>
      <xdr:rowOff>0</xdr:rowOff>
    </xdr:from>
    <xdr:to>
      <xdr:col>8</xdr:col>
      <xdr:colOff>9525</xdr:colOff>
      <xdr:row>56</xdr:row>
      <xdr:rowOff>9525</xdr:rowOff>
    </xdr:to>
    <xdr:pic>
      <xdr:nvPicPr>
        <xdr:cNvPr id="734" name="Picture 363" descr="https://apps.fldfs.com/SURVEY/Images/spacer.gif">
          <a:extLst>
            <a:ext uri="{FF2B5EF4-FFF2-40B4-BE49-F238E27FC236}">
              <a16:creationId xmlns:a16="http://schemas.microsoft.com/office/drawing/2014/main" id="{00000000-0008-0000-0A00-0000DE020000}"/>
            </a:ext>
          </a:extLst>
        </xdr:cNvPr>
        <xdr:cNvPicPr>
          <a:picLocks noChangeAspect="1"/>
        </xdr:cNvPicPr>
      </xdr:nvPicPr>
      <xdr:blipFill>
        <a:blip xmlns:r="http://schemas.openxmlformats.org/officeDocument/2006/relationships" r:embed="rId1"/>
        <a:stretch>
          <a:fillRect/>
        </a:stretch>
      </xdr:blipFill>
      <xdr:spPr bwMode="auto">
        <a:xfrm>
          <a:off x="1400175" y="11534775"/>
          <a:ext cx="9525" cy="9525"/>
        </a:xfrm>
        <a:prstGeom prst="rect">
          <a:avLst/>
        </a:prstGeom>
        <a:noFill/>
        <a:ln w="9525">
          <a:noFill/>
        </a:ln>
      </xdr:spPr>
    </xdr:pic>
    <xdr:clientData/>
  </xdr:twoCellAnchor>
  <xdr:twoCellAnchor>
    <xdr:from>
      <xdr:col>8</xdr:col>
      <xdr:colOff>0</xdr:colOff>
      <xdr:row>56</xdr:row>
      <xdr:rowOff>0</xdr:rowOff>
    </xdr:from>
    <xdr:to>
      <xdr:col>8</xdr:col>
      <xdr:colOff>9525</xdr:colOff>
      <xdr:row>56</xdr:row>
      <xdr:rowOff>9525</xdr:rowOff>
    </xdr:to>
    <xdr:pic>
      <xdr:nvPicPr>
        <xdr:cNvPr id="735" name="Picture 363" descr="https://apps.fldfs.com/SURVEY/Images/spacer.gif">
          <a:extLst>
            <a:ext uri="{FF2B5EF4-FFF2-40B4-BE49-F238E27FC236}">
              <a16:creationId xmlns:a16="http://schemas.microsoft.com/office/drawing/2014/main" id="{00000000-0008-0000-0A00-0000DF020000}"/>
            </a:ext>
          </a:extLst>
        </xdr:cNvPr>
        <xdr:cNvPicPr>
          <a:picLocks noChangeAspect="1"/>
        </xdr:cNvPicPr>
      </xdr:nvPicPr>
      <xdr:blipFill>
        <a:blip xmlns:r="http://schemas.openxmlformats.org/officeDocument/2006/relationships" r:embed="rId1"/>
        <a:stretch>
          <a:fillRect/>
        </a:stretch>
      </xdr:blipFill>
      <xdr:spPr bwMode="auto">
        <a:xfrm>
          <a:off x="1400175" y="11534775"/>
          <a:ext cx="9525" cy="9525"/>
        </a:xfrm>
        <a:prstGeom prst="rect">
          <a:avLst/>
        </a:prstGeom>
        <a:noFill/>
        <a:ln w="9525">
          <a:noFill/>
        </a:ln>
      </xdr:spPr>
    </xdr:pic>
    <xdr:clientData/>
  </xdr:twoCellAnchor>
  <xdr:twoCellAnchor>
    <xdr:from>
      <xdr:col>8</xdr:col>
      <xdr:colOff>0</xdr:colOff>
      <xdr:row>57</xdr:row>
      <xdr:rowOff>0</xdr:rowOff>
    </xdr:from>
    <xdr:to>
      <xdr:col>8</xdr:col>
      <xdr:colOff>9525</xdr:colOff>
      <xdr:row>57</xdr:row>
      <xdr:rowOff>9525</xdr:rowOff>
    </xdr:to>
    <xdr:pic>
      <xdr:nvPicPr>
        <xdr:cNvPr id="736" name="Picture 363" descr="https://apps.fldfs.com/SURVEY/Images/spacer.gif">
          <a:extLst>
            <a:ext uri="{FF2B5EF4-FFF2-40B4-BE49-F238E27FC236}">
              <a16:creationId xmlns:a16="http://schemas.microsoft.com/office/drawing/2014/main" id="{00000000-0008-0000-0A00-0000E0020000}"/>
            </a:ext>
          </a:extLst>
        </xdr:cNvPr>
        <xdr:cNvPicPr>
          <a:picLocks noChangeAspect="1"/>
        </xdr:cNvPicPr>
      </xdr:nvPicPr>
      <xdr:blipFill>
        <a:blip xmlns:r="http://schemas.openxmlformats.org/officeDocument/2006/relationships" r:embed="rId1"/>
        <a:stretch>
          <a:fillRect/>
        </a:stretch>
      </xdr:blipFill>
      <xdr:spPr bwMode="auto">
        <a:xfrm>
          <a:off x="1400175" y="11725275"/>
          <a:ext cx="9525" cy="9525"/>
        </a:xfrm>
        <a:prstGeom prst="rect">
          <a:avLst/>
        </a:prstGeom>
        <a:noFill/>
        <a:ln w="9525">
          <a:noFill/>
        </a:ln>
      </xdr:spPr>
    </xdr:pic>
    <xdr:clientData/>
  </xdr:twoCellAnchor>
  <xdr:twoCellAnchor>
    <xdr:from>
      <xdr:col>8</xdr:col>
      <xdr:colOff>0</xdr:colOff>
      <xdr:row>57</xdr:row>
      <xdr:rowOff>0</xdr:rowOff>
    </xdr:from>
    <xdr:to>
      <xdr:col>8</xdr:col>
      <xdr:colOff>9525</xdr:colOff>
      <xdr:row>57</xdr:row>
      <xdr:rowOff>9525</xdr:rowOff>
    </xdr:to>
    <xdr:pic>
      <xdr:nvPicPr>
        <xdr:cNvPr id="737" name="Picture 363" descr="https://apps.fldfs.com/SURVEY/Images/spacer.gif">
          <a:extLst>
            <a:ext uri="{FF2B5EF4-FFF2-40B4-BE49-F238E27FC236}">
              <a16:creationId xmlns:a16="http://schemas.microsoft.com/office/drawing/2014/main" id="{00000000-0008-0000-0A00-0000E1020000}"/>
            </a:ext>
          </a:extLst>
        </xdr:cNvPr>
        <xdr:cNvPicPr>
          <a:picLocks noChangeAspect="1"/>
        </xdr:cNvPicPr>
      </xdr:nvPicPr>
      <xdr:blipFill>
        <a:blip xmlns:r="http://schemas.openxmlformats.org/officeDocument/2006/relationships" r:embed="rId1"/>
        <a:stretch>
          <a:fillRect/>
        </a:stretch>
      </xdr:blipFill>
      <xdr:spPr bwMode="auto">
        <a:xfrm>
          <a:off x="1400175" y="11725275"/>
          <a:ext cx="9525" cy="9525"/>
        </a:xfrm>
        <a:prstGeom prst="rect">
          <a:avLst/>
        </a:prstGeom>
        <a:noFill/>
        <a:ln w="9525">
          <a:noFill/>
        </a:ln>
      </xdr:spPr>
    </xdr:pic>
    <xdr:clientData/>
  </xdr:twoCellAnchor>
  <xdr:twoCellAnchor>
    <xdr:from>
      <xdr:col>8</xdr:col>
      <xdr:colOff>0</xdr:colOff>
      <xdr:row>58</xdr:row>
      <xdr:rowOff>0</xdr:rowOff>
    </xdr:from>
    <xdr:to>
      <xdr:col>8</xdr:col>
      <xdr:colOff>9525</xdr:colOff>
      <xdr:row>58</xdr:row>
      <xdr:rowOff>9525</xdr:rowOff>
    </xdr:to>
    <xdr:pic>
      <xdr:nvPicPr>
        <xdr:cNvPr id="738" name="Picture 363" descr="https://apps.fldfs.com/SURVEY/Images/spacer.gif">
          <a:extLst>
            <a:ext uri="{FF2B5EF4-FFF2-40B4-BE49-F238E27FC236}">
              <a16:creationId xmlns:a16="http://schemas.microsoft.com/office/drawing/2014/main" id="{00000000-0008-0000-0A00-0000E2020000}"/>
            </a:ext>
          </a:extLst>
        </xdr:cNvPr>
        <xdr:cNvPicPr>
          <a:picLocks noChangeAspect="1"/>
        </xdr:cNvPicPr>
      </xdr:nvPicPr>
      <xdr:blipFill>
        <a:blip xmlns:r="http://schemas.openxmlformats.org/officeDocument/2006/relationships" r:embed="rId1"/>
        <a:stretch>
          <a:fillRect/>
        </a:stretch>
      </xdr:blipFill>
      <xdr:spPr bwMode="auto">
        <a:xfrm>
          <a:off x="1400175" y="11915775"/>
          <a:ext cx="9525" cy="9525"/>
        </a:xfrm>
        <a:prstGeom prst="rect">
          <a:avLst/>
        </a:prstGeom>
        <a:noFill/>
        <a:ln w="9525">
          <a:noFill/>
        </a:ln>
      </xdr:spPr>
    </xdr:pic>
    <xdr:clientData/>
  </xdr:twoCellAnchor>
  <xdr:twoCellAnchor>
    <xdr:from>
      <xdr:col>8</xdr:col>
      <xdr:colOff>0</xdr:colOff>
      <xdr:row>58</xdr:row>
      <xdr:rowOff>0</xdr:rowOff>
    </xdr:from>
    <xdr:to>
      <xdr:col>8</xdr:col>
      <xdr:colOff>9525</xdr:colOff>
      <xdr:row>58</xdr:row>
      <xdr:rowOff>9525</xdr:rowOff>
    </xdr:to>
    <xdr:pic>
      <xdr:nvPicPr>
        <xdr:cNvPr id="739" name="Picture 363" descr="https://apps.fldfs.com/SURVEY/Images/spacer.gif">
          <a:extLst>
            <a:ext uri="{FF2B5EF4-FFF2-40B4-BE49-F238E27FC236}">
              <a16:creationId xmlns:a16="http://schemas.microsoft.com/office/drawing/2014/main" id="{00000000-0008-0000-0A00-0000E3020000}"/>
            </a:ext>
          </a:extLst>
        </xdr:cNvPr>
        <xdr:cNvPicPr>
          <a:picLocks noChangeAspect="1"/>
        </xdr:cNvPicPr>
      </xdr:nvPicPr>
      <xdr:blipFill>
        <a:blip xmlns:r="http://schemas.openxmlformats.org/officeDocument/2006/relationships" r:embed="rId1"/>
        <a:stretch>
          <a:fillRect/>
        </a:stretch>
      </xdr:blipFill>
      <xdr:spPr bwMode="auto">
        <a:xfrm>
          <a:off x="1400175" y="11915775"/>
          <a:ext cx="9525" cy="9525"/>
        </a:xfrm>
        <a:prstGeom prst="rect">
          <a:avLst/>
        </a:prstGeom>
        <a:noFill/>
        <a:ln w="9525">
          <a:noFill/>
        </a:ln>
      </xdr:spPr>
    </xdr:pic>
    <xdr:clientData/>
  </xdr:twoCellAnchor>
  <xdr:twoCellAnchor>
    <xdr:from>
      <xdr:col>8</xdr:col>
      <xdr:colOff>0</xdr:colOff>
      <xdr:row>59</xdr:row>
      <xdr:rowOff>0</xdr:rowOff>
    </xdr:from>
    <xdr:to>
      <xdr:col>8</xdr:col>
      <xdr:colOff>9525</xdr:colOff>
      <xdr:row>59</xdr:row>
      <xdr:rowOff>9525</xdr:rowOff>
    </xdr:to>
    <xdr:pic>
      <xdr:nvPicPr>
        <xdr:cNvPr id="740" name="Picture 363" descr="https://apps.fldfs.com/SURVEY/Images/spacer.gif">
          <a:extLst>
            <a:ext uri="{FF2B5EF4-FFF2-40B4-BE49-F238E27FC236}">
              <a16:creationId xmlns:a16="http://schemas.microsoft.com/office/drawing/2014/main" id="{00000000-0008-0000-0A00-0000E4020000}"/>
            </a:ext>
          </a:extLst>
        </xdr:cNvPr>
        <xdr:cNvPicPr>
          <a:picLocks noChangeAspect="1"/>
        </xdr:cNvPicPr>
      </xdr:nvPicPr>
      <xdr:blipFill>
        <a:blip xmlns:r="http://schemas.openxmlformats.org/officeDocument/2006/relationships" r:embed="rId1"/>
        <a:stretch>
          <a:fillRect/>
        </a:stretch>
      </xdr:blipFill>
      <xdr:spPr bwMode="auto">
        <a:xfrm>
          <a:off x="1400175" y="12106275"/>
          <a:ext cx="9525" cy="9525"/>
        </a:xfrm>
        <a:prstGeom prst="rect">
          <a:avLst/>
        </a:prstGeom>
        <a:noFill/>
        <a:ln w="9525">
          <a:noFill/>
        </a:ln>
      </xdr:spPr>
    </xdr:pic>
    <xdr:clientData/>
  </xdr:twoCellAnchor>
  <xdr:twoCellAnchor>
    <xdr:from>
      <xdr:col>8</xdr:col>
      <xdr:colOff>0</xdr:colOff>
      <xdr:row>59</xdr:row>
      <xdr:rowOff>0</xdr:rowOff>
    </xdr:from>
    <xdr:to>
      <xdr:col>8</xdr:col>
      <xdr:colOff>9525</xdr:colOff>
      <xdr:row>59</xdr:row>
      <xdr:rowOff>9525</xdr:rowOff>
    </xdr:to>
    <xdr:pic>
      <xdr:nvPicPr>
        <xdr:cNvPr id="741" name="Picture 363" descr="https://apps.fldfs.com/SURVEY/Images/spacer.gif">
          <a:extLst>
            <a:ext uri="{FF2B5EF4-FFF2-40B4-BE49-F238E27FC236}">
              <a16:creationId xmlns:a16="http://schemas.microsoft.com/office/drawing/2014/main" id="{00000000-0008-0000-0A00-0000E5020000}"/>
            </a:ext>
          </a:extLst>
        </xdr:cNvPr>
        <xdr:cNvPicPr>
          <a:picLocks noChangeAspect="1"/>
        </xdr:cNvPicPr>
      </xdr:nvPicPr>
      <xdr:blipFill>
        <a:blip xmlns:r="http://schemas.openxmlformats.org/officeDocument/2006/relationships" r:embed="rId1"/>
        <a:stretch>
          <a:fillRect/>
        </a:stretch>
      </xdr:blipFill>
      <xdr:spPr bwMode="auto">
        <a:xfrm>
          <a:off x="1400175" y="12106275"/>
          <a:ext cx="9525" cy="9525"/>
        </a:xfrm>
        <a:prstGeom prst="rect">
          <a:avLst/>
        </a:prstGeom>
        <a:noFill/>
        <a:ln w="9525">
          <a:noFill/>
        </a:ln>
      </xdr:spPr>
    </xdr:pic>
    <xdr:clientData/>
  </xdr:twoCellAnchor>
  <xdr:twoCellAnchor>
    <xdr:from>
      <xdr:col>8</xdr:col>
      <xdr:colOff>0</xdr:colOff>
      <xdr:row>60</xdr:row>
      <xdr:rowOff>0</xdr:rowOff>
    </xdr:from>
    <xdr:to>
      <xdr:col>8</xdr:col>
      <xdr:colOff>9525</xdr:colOff>
      <xdr:row>60</xdr:row>
      <xdr:rowOff>9525</xdr:rowOff>
    </xdr:to>
    <xdr:pic>
      <xdr:nvPicPr>
        <xdr:cNvPr id="742" name="Picture 363" descr="https://apps.fldfs.com/SURVEY/Images/spacer.gif">
          <a:extLst>
            <a:ext uri="{FF2B5EF4-FFF2-40B4-BE49-F238E27FC236}">
              <a16:creationId xmlns:a16="http://schemas.microsoft.com/office/drawing/2014/main" id="{00000000-0008-0000-0A00-0000E6020000}"/>
            </a:ext>
          </a:extLst>
        </xdr:cNvPr>
        <xdr:cNvPicPr>
          <a:picLocks noChangeAspect="1"/>
        </xdr:cNvPicPr>
      </xdr:nvPicPr>
      <xdr:blipFill>
        <a:blip xmlns:r="http://schemas.openxmlformats.org/officeDocument/2006/relationships" r:embed="rId1"/>
        <a:stretch>
          <a:fillRect/>
        </a:stretch>
      </xdr:blipFill>
      <xdr:spPr bwMode="auto">
        <a:xfrm>
          <a:off x="1400175" y="12296775"/>
          <a:ext cx="9525" cy="9525"/>
        </a:xfrm>
        <a:prstGeom prst="rect">
          <a:avLst/>
        </a:prstGeom>
        <a:noFill/>
        <a:ln w="9525">
          <a:noFill/>
        </a:ln>
      </xdr:spPr>
    </xdr:pic>
    <xdr:clientData/>
  </xdr:twoCellAnchor>
  <xdr:twoCellAnchor>
    <xdr:from>
      <xdr:col>8</xdr:col>
      <xdr:colOff>0</xdr:colOff>
      <xdr:row>60</xdr:row>
      <xdr:rowOff>0</xdr:rowOff>
    </xdr:from>
    <xdr:to>
      <xdr:col>8</xdr:col>
      <xdr:colOff>9525</xdr:colOff>
      <xdr:row>60</xdr:row>
      <xdr:rowOff>9525</xdr:rowOff>
    </xdr:to>
    <xdr:pic>
      <xdr:nvPicPr>
        <xdr:cNvPr id="743" name="Picture 363" descr="https://apps.fldfs.com/SURVEY/Images/spacer.gif">
          <a:extLst>
            <a:ext uri="{FF2B5EF4-FFF2-40B4-BE49-F238E27FC236}">
              <a16:creationId xmlns:a16="http://schemas.microsoft.com/office/drawing/2014/main" id="{00000000-0008-0000-0A00-0000E7020000}"/>
            </a:ext>
          </a:extLst>
        </xdr:cNvPr>
        <xdr:cNvPicPr>
          <a:picLocks noChangeAspect="1"/>
        </xdr:cNvPicPr>
      </xdr:nvPicPr>
      <xdr:blipFill>
        <a:blip xmlns:r="http://schemas.openxmlformats.org/officeDocument/2006/relationships" r:embed="rId1"/>
        <a:stretch>
          <a:fillRect/>
        </a:stretch>
      </xdr:blipFill>
      <xdr:spPr bwMode="auto">
        <a:xfrm>
          <a:off x="1400175" y="12296775"/>
          <a:ext cx="9525" cy="9525"/>
        </a:xfrm>
        <a:prstGeom prst="rect">
          <a:avLst/>
        </a:prstGeom>
        <a:noFill/>
        <a:ln w="9525">
          <a:noFill/>
        </a:ln>
      </xdr:spPr>
    </xdr:pic>
    <xdr:clientData/>
  </xdr:twoCellAnchor>
  <xdr:twoCellAnchor>
    <xdr:from>
      <xdr:col>8</xdr:col>
      <xdr:colOff>0</xdr:colOff>
      <xdr:row>61</xdr:row>
      <xdr:rowOff>0</xdr:rowOff>
    </xdr:from>
    <xdr:to>
      <xdr:col>8</xdr:col>
      <xdr:colOff>9525</xdr:colOff>
      <xdr:row>61</xdr:row>
      <xdr:rowOff>9525</xdr:rowOff>
    </xdr:to>
    <xdr:pic>
      <xdr:nvPicPr>
        <xdr:cNvPr id="744" name="Picture 363" descr="https://apps.fldfs.com/SURVEY/Images/spacer.gif">
          <a:extLst>
            <a:ext uri="{FF2B5EF4-FFF2-40B4-BE49-F238E27FC236}">
              <a16:creationId xmlns:a16="http://schemas.microsoft.com/office/drawing/2014/main" id="{00000000-0008-0000-0A00-0000E8020000}"/>
            </a:ext>
          </a:extLst>
        </xdr:cNvPr>
        <xdr:cNvPicPr>
          <a:picLocks noChangeAspect="1"/>
        </xdr:cNvPicPr>
      </xdr:nvPicPr>
      <xdr:blipFill>
        <a:blip xmlns:r="http://schemas.openxmlformats.org/officeDocument/2006/relationships" r:embed="rId1"/>
        <a:stretch>
          <a:fillRect/>
        </a:stretch>
      </xdr:blipFill>
      <xdr:spPr bwMode="auto">
        <a:xfrm>
          <a:off x="1400175" y="12487275"/>
          <a:ext cx="9525" cy="9525"/>
        </a:xfrm>
        <a:prstGeom prst="rect">
          <a:avLst/>
        </a:prstGeom>
        <a:noFill/>
        <a:ln w="9525">
          <a:noFill/>
        </a:ln>
      </xdr:spPr>
    </xdr:pic>
    <xdr:clientData/>
  </xdr:twoCellAnchor>
  <xdr:twoCellAnchor>
    <xdr:from>
      <xdr:col>8</xdr:col>
      <xdr:colOff>0</xdr:colOff>
      <xdr:row>61</xdr:row>
      <xdr:rowOff>0</xdr:rowOff>
    </xdr:from>
    <xdr:to>
      <xdr:col>8</xdr:col>
      <xdr:colOff>9525</xdr:colOff>
      <xdr:row>61</xdr:row>
      <xdr:rowOff>9525</xdr:rowOff>
    </xdr:to>
    <xdr:pic>
      <xdr:nvPicPr>
        <xdr:cNvPr id="745" name="Picture 363" descr="https://apps.fldfs.com/SURVEY/Images/spacer.gif">
          <a:extLst>
            <a:ext uri="{FF2B5EF4-FFF2-40B4-BE49-F238E27FC236}">
              <a16:creationId xmlns:a16="http://schemas.microsoft.com/office/drawing/2014/main" id="{00000000-0008-0000-0A00-0000E9020000}"/>
            </a:ext>
          </a:extLst>
        </xdr:cNvPr>
        <xdr:cNvPicPr>
          <a:picLocks noChangeAspect="1"/>
        </xdr:cNvPicPr>
      </xdr:nvPicPr>
      <xdr:blipFill>
        <a:blip xmlns:r="http://schemas.openxmlformats.org/officeDocument/2006/relationships" r:embed="rId1"/>
        <a:stretch>
          <a:fillRect/>
        </a:stretch>
      </xdr:blipFill>
      <xdr:spPr bwMode="auto">
        <a:xfrm>
          <a:off x="1400175" y="12487275"/>
          <a:ext cx="9525" cy="9525"/>
        </a:xfrm>
        <a:prstGeom prst="rect">
          <a:avLst/>
        </a:prstGeom>
        <a:noFill/>
        <a:ln w="9525">
          <a:noFill/>
        </a:ln>
      </xdr:spPr>
    </xdr:pic>
    <xdr:clientData/>
  </xdr:twoCellAnchor>
  <xdr:twoCellAnchor>
    <xdr:from>
      <xdr:col>8</xdr:col>
      <xdr:colOff>0</xdr:colOff>
      <xdr:row>62</xdr:row>
      <xdr:rowOff>0</xdr:rowOff>
    </xdr:from>
    <xdr:to>
      <xdr:col>8</xdr:col>
      <xdr:colOff>9525</xdr:colOff>
      <xdr:row>62</xdr:row>
      <xdr:rowOff>9525</xdr:rowOff>
    </xdr:to>
    <xdr:pic>
      <xdr:nvPicPr>
        <xdr:cNvPr id="746" name="Picture 363" descr="https://apps.fldfs.com/SURVEY/Images/spacer.gif">
          <a:extLst>
            <a:ext uri="{FF2B5EF4-FFF2-40B4-BE49-F238E27FC236}">
              <a16:creationId xmlns:a16="http://schemas.microsoft.com/office/drawing/2014/main" id="{00000000-0008-0000-0A00-0000EA020000}"/>
            </a:ext>
          </a:extLst>
        </xdr:cNvPr>
        <xdr:cNvPicPr>
          <a:picLocks noChangeAspect="1"/>
        </xdr:cNvPicPr>
      </xdr:nvPicPr>
      <xdr:blipFill>
        <a:blip xmlns:r="http://schemas.openxmlformats.org/officeDocument/2006/relationships" r:embed="rId1"/>
        <a:stretch>
          <a:fillRect/>
        </a:stretch>
      </xdr:blipFill>
      <xdr:spPr bwMode="auto">
        <a:xfrm>
          <a:off x="1400175" y="12677775"/>
          <a:ext cx="9525" cy="9525"/>
        </a:xfrm>
        <a:prstGeom prst="rect">
          <a:avLst/>
        </a:prstGeom>
        <a:noFill/>
        <a:ln w="9525">
          <a:noFill/>
        </a:ln>
      </xdr:spPr>
    </xdr:pic>
    <xdr:clientData/>
  </xdr:twoCellAnchor>
  <xdr:twoCellAnchor>
    <xdr:from>
      <xdr:col>8</xdr:col>
      <xdr:colOff>0</xdr:colOff>
      <xdr:row>62</xdr:row>
      <xdr:rowOff>0</xdr:rowOff>
    </xdr:from>
    <xdr:to>
      <xdr:col>8</xdr:col>
      <xdr:colOff>9525</xdr:colOff>
      <xdr:row>62</xdr:row>
      <xdr:rowOff>9525</xdr:rowOff>
    </xdr:to>
    <xdr:pic>
      <xdr:nvPicPr>
        <xdr:cNvPr id="747" name="Picture 363" descr="https://apps.fldfs.com/SURVEY/Images/spacer.gif">
          <a:extLst>
            <a:ext uri="{FF2B5EF4-FFF2-40B4-BE49-F238E27FC236}">
              <a16:creationId xmlns:a16="http://schemas.microsoft.com/office/drawing/2014/main" id="{00000000-0008-0000-0A00-0000EB020000}"/>
            </a:ext>
          </a:extLst>
        </xdr:cNvPr>
        <xdr:cNvPicPr>
          <a:picLocks noChangeAspect="1"/>
        </xdr:cNvPicPr>
      </xdr:nvPicPr>
      <xdr:blipFill>
        <a:blip xmlns:r="http://schemas.openxmlformats.org/officeDocument/2006/relationships" r:embed="rId1"/>
        <a:stretch>
          <a:fillRect/>
        </a:stretch>
      </xdr:blipFill>
      <xdr:spPr bwMode="auto">
        <a:xfrm>
          <a:off x="1400175" y="12677775"/>
          <a:ext cx="9525" cy="9525"/>
        </a:xfrm>
        <a:prstGeom prst="rect">
          <a:avLst/>
        </a:prstGeom>
        <a:noFill/>
        <a:ln w="9525">
          <a:noFill/>
        </a:ln>
      </xdr:spPr>
    </xdr:pic>
    <xdr:clientData/>
  </xdr:twoCellAnchor>
  <xdr:twoCellAnchor>
    <xdr:from>
      <xdr:col>8</xdr:col>
      <xdr:colOff>0</xdr:colOff>
      <xdr:row>63</xdr:row>
      <xdr:rowOff>0</xdr:rowOff>
    </xdr:from>
    <xdr:to>
      <xdr:col>8</xdr:col>
      <xdr:colOff>9525</xdr:colOff>
      <xdr:row>63</xdr:row>
      <xdr:rowOff>9525</xdr:rowOff>
    </xdr:to>
    <xdr:pic>
      <xdr:nvPicPr>
        <xdr:cNvPr id="748" name="Picture 363" descr="https://apps.fldfs.com/SURVEY/Images/spacer.gif">
          <a:extLst>
            <a:ext uri="{FF2B5EF4-FFF2-40B4-BE49-F238E27FC236}">
              <a16:creationId xmlns:a16="http://schemas.microsoft.com/office/drawing/2014/main" id="{00000000-0008-0000-0A00-0000EC020000}"/>
            </a:ext>
          </a:extLst>
        </xdr:cNvPr>
        <xdr:cNvPicPr>
          <a:picLocks noChangeAspect="1"/>
        </xdr:cNvPicPr>
      </xdr:nvPicPr>
      <xdr:blipFill>
        <a:blip xmlns:r="http://schemas.openxmlformats.org/officeDocument/2006/relationships" r:embed="rId1"/>
        <a:stretch>
          <a:fillRect/>
        </a:stretch>
      </xdr:blipFill>
      <xdr:spPr bwMode="auto">
        <a:xfrm>
          <a:off x="1400175" y="12868275"/>
          <a:ext cx="9525" cy="9525"/>
        </a:xfrm>
        <a:prstGeom prst="rect">
          <a:avLst/>
        </a:prstGeom>
        <a:noFill/>
        <a:ln w="9525">
          <a:noFill/>
        </a:ln>
      </xdr:spPr>
    </xdr:pic>
    <xdr:clientData/>
  </xdr:twoCellAnchor>
  <xdr:twoCellAnchor>
    <xdr:from>
      <xdr:col>8</xdr:col>
      <xdr:colOff>0</xdr:colOff>
      <xdr:row>63</xdr:row>
      <xdr:rowOff>0</xdr:rowOff>
    </xdr:from>
    <xdr:to>
      <xdr:col>8</xdr:col>
      <xdr:colOff>9525</xdr:colOff>
      <xdr:row>63</xdr:row>
      <xdr:rowOff>9525</xdr:rowOff>
    </xdr:to>
    <xdr:pic>
      <xdr:nvPicPr>
        <xdr:cNvPr id="749" name="Picture 363" descr="https://apps.fldfs.com/SURVEY/Images/spacer.gif">
          <a:extLst>
            <a:ext uri="{FF2B5EF4-FFF2-40B4-BE49-F238E27FC236}">
              <a16:creationId xmlns:a16="http://schemas.microsoft.com/office/drawing/2014/main" id="{00000000-0008-0000-0A00-0000ED020000}"/>
            </a:ext>
          </a:extLst>
        </xdr:cNvPr>
        <xdr:cNvPicPr>
          <a:picLocks noChangeAspect="1"/>
        </xdr:cNvPicPr>
      </xdr:nvPicPr>
      <xdr:blipFill>
        <a:blip xmlns:r="http://schemas.openxmlformats.org/officeDocument/2006/relationships" r:embed="rId1"/>
        <a:stretch>
          <a:fillRect/>
        </a:stretch>
      </xdr:blipFill>
      <xdr:spPr bwMode="auto">
        <a:xfrm>
          <a:off x="1400175" y="12868275"/>
          <a:ext cx="9525" cy="9525"/>
        </a:xfrm>
        <a:prstGeom prst="rect">
          <a:avLst/>
        </a:prstGeom>
        <a:noFill/>
        <a:ln w="9525">
          <a:noFill/>
        </a:ln>
      </xdr:spPr>
    </xdr:pic>
    <xdr:clientData/>
  </xdr:twoCellAnchor>
  <xdr:twoCellAnchor>
    <xdr:from>
      <xdr:col>8</xdr:col>
      <xdr:colOff>0</xdr:colOff>
      <xdr:row>64</xdr:row>
      <xdr:rowOff>0</xdr:rowOff>
    </xdr:from>
    <xdr:to>
      <xdr:col>8</xdr:col>
      <xdr:colOff>9525</xdr:colOff>
      <xdr:row>64</xdr:row>
      <xdr:rowOff>9525</xdr:rowOff>
    </xdr:to>
    <xdr:pic>
      <xdr:nvPicPr>
        <xdr:cNvPr id="750" name="Picture 363" descr="https://apps.fldfs.com/SURVEY/Images/spacer.gif">
          <a:extLst>
            <a:ext uri="{FF2B5EF4-FFF2-40B4-BE49-F238E27FC236}">
              <a16:creationId xmlns:a16="http://schemas.microsoft.com/office/drawing/2014/main" id="{00000000-0008-0000-0A00-0000EE020000}"/>
            </a:ext>
          </a:extLst>
        </xdr:cNvPr>
        <xdr:cNvPicPr>
          <a:picLocks noChangeAspect="1"/>
        </xdr:cNvPicPr>
      </xdr:nvPicPr>
      <xdr:blipFill>
        <a:blip xmlns:r="http://schemas.openxmlformats.org/officeDocument/2006/relationships" r:embed="rId1"/>
        <a:stretch>
          <a:fillRect/>
        </a:stretch>
      </xdr:blipFill>
      <xdr:spPr bwMode="auto">
        <a:xfrm>
          <a:off x="1400175" y="13068300"/>
          <a:ext cx="9525" cy="9525"/>
        </a:xfrm>
        <a:prstGeom prst="rect">
          <a:avLst/>
        </a:prstGeom>
        <a:noFill/>
        <a:ln w="9525">
          <a:noFill/>
        </a:ln>
      </xdr:spPr>
    </xdr:pic>
    <xdr:clientData/>
  </xdr:twoCellAnchor>
  <xdr:twoCellAnchor>
    <xdr:from>
      <xdr:col>8</xdr:col>
      <xdr:colOff>0</xdr:colOff>
      <xdr:row>64</xdr:row>
      <xdr:rowOff>0</xdr:rowOff>
    </xdr:from>
    <xdr:to>
      <xdr:col>8</xdr:col>
      <xdr:colOff>9525</xdr:colOff>
      <xdr:row>64</xdr:row>
      <xdr:rowOff>9525</xdr:rowOff>
    </xdr:to>
    <xdr:pic>
      <xdr:nvPicPr>
        <xdr:cNvPr id="751" name="Picture 363" descr="https://apps.fldfs.com/SURVEY/Images/spacer.gif">
          <a:extLst>
            <a:ext uri="{FF2B5EF4-FFF2-40B4-BE49-F238E27FC236}">
              <a16:creationId xmlns:a16="http://schemas.microsoft.com/office/drawing/2014/main" id="{00000000-0008-0000-0A00-0000EF020000}"/>
            </a:ext>
          </a:extLst>
        </xdr:cNvPr>
        <xdr:cNvPicPr>
          <a:picLocks noChangeAspect="1"/>
        </xdr:cNvPicPr>
      </xdr:nvPicPr>
      <xdr:blipFill>
        <a:blip xmlns:r="http://schemas.openxmlformats.org/officeDocument/2006/relationships" r:embed="rId1"/>
        <a:stretch>
          <a:fillRect/>
        </a:stretch>
      </xdr:blipFill>
      <xdr:spPr bwMode="auto">
        <a:xfrm>
          <a:off x="1400175" y="13068300"/>
          <a:ext cx="9525" cy="9525"/>
        </a:xfrm>
        <a:prstGeom prst="rect">
          <a:avLst/>
        </a:prstGeom>
        <a:noFill/>
        <a:ln w="9525">
          <a:noFill/>
        </a:ln>
      </xdr:spPr>
    </xdr:pic>
    <xdr:clientData/>
  </xdr:twoCellAnchor>
  <xdr:twoCellAnchor>
    <xdr:from>
      <xdr:col>8</xdr:col>
      <xdr:colOff>0</xdr:colOff>
      <xdr:row>65</xdr:row>
      <xdr:rowOff>0</xdr:rowOff>
    </xdr:from>
    <xdr:to>
      <xdr:col>8</xdr:col>
      <xdr:colOff>9525</xdr:colOff>
      <xdr:row>65</xdr:row>
      <xdr:rowOff>9525</xdr:rowOff>
    </xdr:to>
    <xdr:pic>
      <xdr:nvPicPr>
        <xdr:cNvPr id="752" name="Picture 363" descr="https://apps.fldfs.com/SURVEY/Images/spacer.gif">
          <a:extLst>
            <a:ext uri="{FF2B5EF4-FFF2-40B4-BE49-F238E27FC236}">
              <a16:creationId xmlns:a16="http://schemas.microsoft.com/office/drawing/2014/main" id="{00000000-0008-0000-0A00-0000F0020000}"/>
            </a:ext>
          </a:extLst>
        </xdr:cNvPr>
        <xdr:cNvPicPr>
          <a:picLocks noChangeAspect="1"/>
        </xdr:cNvPicPr>
      </xdr:nvPicPr>
      <xdr:blipFill>
        <a:blip xmlns:r="http://schemas.openxmlformats.org/officeDocument/2006/relationships" r:embed="rId1"/>
        <a:stretch>
          <a:fillRect/>
        </a:stretch>
      </xdr:blipFill>
      <xdr:spPr bwMode="auto">
        <a:xfrm>
          <a:off x="1400175" y="13268325"/>
          <a:ext cx="9525" cy="9525"/>
        </a:xfrm>
        <a:prstGeom prst="rect">
          <a:avLst/>
        </a:prstGeom>
        <a:noFill/>
        <a:ln w="9525">
          <a:noFill/>
        </a:ln>
      </xdr:spPr>
    </xdr:pic>
    <xdr:clientData/>
  </xdr:twoCellAnchor>
  <xdr:twoCellAnchor>
    <xdr:from>
      <xdr:col>8</xdr:col>
      <xdr:colOff>0</xdr:colOff>
      <xdr:row>65</xdr:row>
      <xdr:rowOff>0</xdr:rowOff>
    </xdr:from>
    <xdr:to>
      <xdr:col>8</xdr:col>
      <xdr:colOff>9525</xdr:colOff>
      <xdr:row>65</xdr:row>
      <xdr:rowOff>9525</xdr:rowOff>
    </xdr:to>
    <xdr:pic>
      <xdr:nvPicPr>
        <xdr:cNvPr id="753" name="Picture 363" descr="https://apps.fldfs.com/SURVEY/Images/spacer.gif">
          <a:extLst>
            <a:ext uri="{FF2B5EF4-FFF2-40B4-BE49-F238E27FC236}">
              <a16:creationId xmlns:a16="http://schemas.microsoft.com/office/drawing/2014/main" id="{00000000-0008-0000-0A00-0000F1020000}"/>
            </a:ext>
          </a:extLst>
        </xdr:cNvPr>
        <xdr:cNvPicPr>
          <a:picLocks noChangeAspect="1"/>
        </xdr:cNvPicPr>
      </xdr:nvPicPr>
      <xdr:blipFill>
        <a:blip xmlns:r="http://schemas.openxmlformats.org/officeDocument/2006/relationships" r:embed="rId1"/>
        <a:stretch>
          <a:fillRect/>
        </a:stretch>
      </xdr:blipFill>
      <xdr:spPr bwMode="auto">
        <a:xfrm>
          <a:off x="1400175" y="13268325"/>
          <a:ext cx="9525" cy="9525"/>
        </a:xfrm>
        <a:prstGeom prst="rect">
          <a:avLst/>
        </a:prstGeom>
        <a:noFill/>
        <a:ln w="9525">
          <a:noFill/>
        </a:ln>
      </xdr:spPr>
    </xdr:pic>
    <xdr:clientData/>
  </xdr:twoCellAnchor>
  <xdr:twoCellAnchor>
    <xdr:from>
      <xdr:col>8</xdr:col>
      <xdr:colOff>0</xdr:colOff>
      <xdr:row>66</xdr:row>
      <xdr:rowOff>0</xdr:rowOff>
    </xdr:from>
    <xdr:to>
      <xdr:col>8</xdr:col>
      <xdr:colOff>9525</xdr:colOff>
      <xdr:row>66</xdr:row>
      <xdr:rowOff>9525</xdr:rowOff>
    </xdr:to>
    <xdr:pic>
      <xdr:nvPicPr>
        <xdr:cNvPr id="754" name="Picture 363" descr="https://apps.fldfs.com/SURVEY/Images/spacer.gif">
          <a:extLst>
            <a:ext uri="{FF2B5EF4-FFF2-40B4-BE49-F238E27FC236}">
              <a16:creationId xmlns:a16="http://schemas.microsoft.com/office/drawing/2014/main" id="{00000000-0008-0000-0A00-0000F2020000}"/>
            </a:ext>
          </a:extLst>
        </xdr:cNvPr>
        <xdr:cNvPicPr>
          <a:picLocks noChangeAspect="1"/>
        </xdr:cNvPicPr>
      </xdr:nvPicPr>
      <xdr:blipFill>
        <a:blip xmlns:r="http://schemas.openxmlformats.org/officeDocument/2006/relationships" r:embed="rId1"/>
        <a:stretch>
          <a:fillRect/>
        </a:stretch>
      </xdr:blipFill>
      <xdr:spPr bwMode="auto">
        <a:xfrm>
          <a:off x="1400175" y="13468350"/>
          <a:ext cx="9525" cy="9525"/>
        </a:xfrm>
        <a:prstGeom prst="rect">
          <a:avLst/>
        </a:prstGeom>
        <a:noFill/>
        <a:ln w="9525">
          <a:noFill/>
        </a:ln>
      </xdr:spPr>
    </xdr:pic>
    <xdr:clientData/>
  </xdr:twoCellAnchor>
  <xdr:twoCellAnchor>
    <xdr:from>
      <xdr:col>8</xdr:col>
      <xdr:colOff>0</xdr:colOff>
      <xdr:row>66</xdr:row>
      <xdr:rowOff>0</xdr:rowOff>
    </xdr:from>
    <xdr:to>
      <xdr:col>8</xdr:col>
      <xdr:colOff>9525</xdr:colOff>
      <xdr:row>66</xdr:row>
      <xdr:rowOff>9525</xdr:rowOff>
    </xdr:to>
    <xdr:pic>
      <xdr:nvPicPr>
        <xdr:cNvPr id="755" name="Picture 363" descr="https://apps.fldfs.com/SURVEY/Images/spacer.gif">
          <a:extLst>
            <a:ext uri="{FF2B5EF4-FFF2-40B4-BE49-F238E27FC236}">
              <a16:creationId xmlns:a16="http://schemas.microsoft.com/office/drawing/2014/main" id="{00000000-0008-0000-0A00-0000F3020000}"/>
            </a:ext>
          </a:extLst>
        </xdr:cNvPr>
        <xdr:cNvPicPr>
          <a:picLocks noChangeAspect="1"/>
        </xdr:cNvPicPr>
      </xdr:nvPicPr>
      <xdr:blipFill>
        <a:blip xmlns:r="http://schemas.openxmlformats.org/officeDocument/2006/relationships" r:embed="rId1"/>
        <a:stretch>
          <a:fillRect/>
        </a:stretch>
      </xdr:blipFill>
      <xdr:spPr bwMode="auto">
        <a:xfrm>
          <a:off x="1400175" y="13468350"/>
          <a:ext cx="9525" cy="9525"/>
        </a:xfrm>
        <a:prstGeom prst="rect">
          <a:avLst/>
        </a:prstGeom>
        <a:noFill/>
        <a:ln w="9525">
          <a:noFill/>
        </a:ln>
      </xdr:spPr>
    </xdr:pic>
    <xdr:clientData/>
  </xdr:twoCellAnchor>
  <xdr:twoCellAnchor>
    <xdr:from>
      <xdr:col>8</xdr:col>
      <xdr:colOff>0</xdr:colOff>
      <xdr:row>67</xdr:row>
      <xdr:rowOff>0</xdr:rowOff>
    </xdr:from>
    <xdr:to>
      <xdr:col>8</xdr:col>
      <xdr:colOff>9525</xdr:colOff>
      <xdr:row>67</xdr:row>
      <xdr:rowOff>9525</xdr:rowOff>
    </xdr:to>
    <xdr:pic>
      <xdr:nvPicPr>
        <xdr:cNvPr id="756" name="Picture 363" descr="https://apps.fldfs.com/SURVEY/Images/spacer.gif">
          <a:extLst>
            <a:ext uri="{FF2B5EF4-FFF2-40B4-BE49-F238E27FC236}">
              <a16:creationId xmlns:a16="http://schemas.microsoft.com/office/drawing/2014/main" id="{00000000-0008-0000-0A00-0000F4020000}"/>
            </a:ext>
          </a:extLst>
        </xdr:cNvPr>
        <xdr:cNvPicPr>
          <a:picLocks noChangeAspect="1"/>
        </xdr:cNvPicPr>
      </xdr:nvPicPr>
      <xdr:blipFill>
        <a:blip xmlns:r="http://schemas.openxmlformats.org/officeDocument/2006/relationships" r:embed="rId1"/>
        <a:stretch>
          <a:fillRect/>
        </a:stretch>
      </xdr:blipFill>
      <xdr:spPr bwMode="auto">
        <a:xfrm>
          <a:off x="1400175" y="13668375"/>
          <a:ext cx="9525" cy="9525"/>
        </a:xfrm>
        <a:prstGeom prst="rect">
          <a:avLst/>
        </a:prstGeom>
        <a:noFill/>
        <a:ln w="9525">
          <a:noFill/>
        </a:ln>
      </xdr:spPr>
    </xdr:pic>
    <xdr:clientData/>
  </xdr:twoCellAnchor>
  <xdr:twoCellAnchor>
    <xdr:from>
      <xdr:col>8</xdr:col>
      <xdr:colOff>0</xdr:colOff>
      <xdr:row>67</xdr:row>
      <xdr:rowOff>0</xdr:rowOff>
    </xdr:from>
    <xdr:to>
      <xdr:col>8</xdr:col>
      <xdr:colOff>9525</xdr:colOff>
      <xdr:row>67</xdr:row>
      <xdr:rowOff>9525</xdr:rowOff>
    </xdr:to>
    <xdr:pic>
      <xdr:nvPicPr>
        <xdr:cNvPr id="757" name="Picture 363" descr="https://apps.fldfs.com/SURVEY/Images/spacer.gif">
          <a:extLst>
            <a:ext uri="{FF2B5EF4-FFF2-40B4-BE49-F238E27FC236}">
              <a16:creationId xmlns:a16="http://schemas.microsoft.com/office/drawing/2014/main" id="{00000000-0008-0000-0A00-0000F5020000}"/>
            </a:ext>
          </a:extLst>
        </xdr:cNvPr>
        <xdr:cNvPicPr>
          <a:picLocks noChangeAspect="1"/>
        </xdr:cNvPicPr>
      </xdr:nvPicPr>
      <xdr:blipFill>
        <a:blip xmlns:r="http://schemas.openxmlformats.org/officeDocument/2006/relationships" r:embed="rId1"/>
        <a:stretch>
          <a:fillRect/>
        </a:stretch>
      </xdr:blipFill>
      <xdr:spPr bwMode="auto">
        <a:xfrm>
          <a:off x="1400175" y="13668375"/>
          <a:ext cx="9525" cy="9525"/>
        </a:xfrm>
        <a:prstGeom prst="rect">
          <a:avLst/>
        </a:prstGeom>
        <a:noFill/>
        <a:ln w="9525">
          <a:noFill/>
        </a:ln>
      </xdr:spPr>
    </xdr:pic>
    <xdr:clientData/>
  </xdr:twoCellAnchor>
  <xdr:twoCellAnchor>
    <xdr:from>
      <xdr:col>8</xdr:col>
      <xdr:colOff>0</xdr:colOff>
      <xdr:row>68</xdr:row>
      <xdr:rowOff>0</xdr:rowOff>
    </xdr:from>
    <xdr:to>
      <xdr:col>8</xdr:col>
      <xdr:colOff>9525</xdr:colOff>
      <xdr:row>68</xdr:row>
      <xdr:rowOff>9525</xdr:rowOff>
    </xdr:to>
    <xdr:pic>
      <xdr:nvPicPr>
        <xdr:cNvPr id="758" name="Picture 363" descr="https://apps.fldfs.com/SURVEY/Images/spacer.gif">
          <a:extLst>
            <a:ext uri="{FF2B5EF4-FFF2-40B4-BE49-F238E27FC236}">
              <a16:creationId xmlns:a16="http://schemas.microsoft.com/office/drawing/2014/main" id="{00000000-0008-0000-0A00-0000F6020000}"/>
            </a:ext>
          </a:extLst>
        </xdr:cNvPr>
        <xdr:cNvPicPr>
          <a:picLocks noChangeAspect="1"/>
        </xdr:cNvPicPr>
      </xdr:nvPicPr>
      <xdr:blipFill>
        <a:blip xmlns:r="http://schemas.openxmlformats.org/officeDocument/2006/relationships" r:embed="rId1"/>
        <a:stretch>
          <a:fillRect/>
        </a:stretch>
      </xdr:blipFill>
      <xdr:spPr bwMode="auto">
        <a:xfrm>
          <a:off x="1400175" y="13868400"/>
          <a:ext cx="9525" cy="9525"/>
        </a:xfrm>
        <a:prstGeom prst="rect">
          <a:avLst/>
        </a:prstGeom>
        <a:noFill/>
        <a:ln w="9525">
          <a:noFill/>
        </a:ln>
      </xdr:spPr>
    </xdr:pic>
    <xdr:clientData/>
  </xdr:twoCellAnchor>
  <xdr:twoCellAnchor>
    <xdr:from>
      <xdr:col>8</xdr:col>
      <xdr:colOff>0</xdr:colOff>
      <xdr:row>68</xdr:row>
      <xdr:rowOff>0</xdr:rowOff>
    </xdr:from>
    <xdr:to>
      <xdr:col>8</xdr:col>
      <xdr:colOff>9525</xdr:colOff>
      <xdr:row>68</xdr:row>
      <xdr:rowOff>9525</xdr:rowOff>
    </xdr:to>
    <xdr:pic>
      <xdr:nvPicPr>
        <xdr:cNvPr id="759" name="Picture 363" descr="https://apps.fldfs.com/SURVEY/Images/spacer.gif">
          <a:extLst>
            <a:ext uri="{FF2B5EF4-FFF2-40B4-BE49-F238E27FC236}">
              <a16:creationId xmlns:a16="http://schemas.microsoft.com/office/drawing/2014/main" id="{00000000-0008-0000-0A00-0000F7020000}"/>
            </a:ext>
          </a:extLst>
        </xdr:cNvPr>
        <xdr:cNvPicPr>
          <a:picLocks noChangeAspect="1"/>
        </xdr:cNvPicPr>
      </xdr:nvPicPr>
      <xdr:blipFill>
        <a:blip xmlns:r="http://schemas.openxmlformats.org/officeDocument/2006/relationships" r:embed="rId1"/>
        <a:stretch>
          <a:fillRect/>
        </a:stretch>
      </xdr:blipFill>
      <xdr:spPr bwMode="auto">
        <a:xfrm>
          <a:off x="1400175" y="13868400"/>
          <a:ext cx="9525" cy="9525"/>
        </a:xfrm>
        <a:prstGeom prst="rect">
          <a:avLst/>
        </a:prstGeom>
        <a:noFill/>
        <a:ln w="9525">
          <a:noFill/>
        </a:ln>
      </xdr:spPr>
    </xdr:pic>
    <xdr:clientData/>
  </xdr:twoCellAnchor>
  <xdr:twoCellAnchor>
    <xdr:from>
      <xdr:col>8</xdr:col>
      <xdr:colOff>0</xdr:colOff>
      <xdr:row>69</xdr:row>
      <xdr:rowOff>0</xdr:rowOff>
    </xdr:from>
    <xdr:to>
      <xdr:col>8</xdr:col>
      <xdr:colOff>9525</xdr:colOff>
      <xdr:row>69</xdr:row>
      <xdr:rowOff>9525</xdr:rowOff>
    </xdr:to>
    <xdr:pic>
      <xdr:nvPicPr>
        <xdr:cNvPr id="760" name="Picture 363" descr="https://apps.fldfs.com/SURVEY/Images/spacer.gif">
          <a:extLst>
            <a:ext uri="{FF2B5EF4-FFF2-40B4-BE49-F238E27FC236}">
              <a16:creationId xmlns:a16="http://schemas.microsoft.com/office/drawing/2014/main" id="{00000000-0008-0000-0A00-0000F8020000}"/>
            </a:ext>
          </a:extLst>
        </xdr:cNvPr>
        <xdr:cNvPicPr>
          <a:picLocks noChangeAspect="1"/>
        </xdr:cNvPicPr>
      </xdr:nvPicPr>
      <xdr:blipFill>
        <a:blip xmlns:r="http://schemas.openxmlformats.org/officeDocument/2006/relationships" r:embed="rId1"/>
        <a:stretch>
          <a:fillRect/>
        </a:stretch>
      </xdr:blipFill>
      <xdr:spPr bwMode="auto">
        <a:xfrm>
          <a:off x="1400175" y="14068425"/>
          <a:ext cx="9525" cy="9525"/>
        </a:xfrm>
        <a:prstGeom prst="rect">
          <a:avLst/>
        </a:prstGeom>
        <a:noFill/>
        <a:ln w="9525">
          <a:noFill/>
        </a:ln>
      </xdr:spPr>
    </xdr:pic>
    <xdr:clientData/>
  </xdr:twoCellAnchor>
  <xdr:twoCellAnchor>
    <xdr:from>
      <xdr:col>8</xdr:col>
      <xdr:colOff>0</xdr:colOff>
      <xdr:row>69</xdr:row>
      <xdr:rowOff>0</xdr:rowOff>
    </xdr:from>
    <xdr:to>
      <xdr:col>8</xdr:col>
      <xdr:colOff>9525</xdr:colOff>
      <xdr:row>69</xdr:row>
      <xdr:rowOff>9525</xdr:rowOff>
    </xdr:to>
    <xdr:pic>
      <xdr:nvPicPr>
        <xdr:cNvPr id="761" name="Picture 363" descr="https://apps.fldfs.com/SURVEY/Images/spacer.gif">
          <a:extLst>
            <a:ext uri="{FF2B5EF4-FFF2-40B4-BE49-F238E27FC236}">
              <a16:creationId xmlns:a16="http://schemas.microsoft.com/office/drawing/2014/main" id="{00000000-0008-0000-0A00-0000F9020000}"/>
            </a:ext>
          </a:extLst>
        </xdr:cNvPr>
        <xdr:cNvPicPr>
          <a:picLocks noChangeAspect="1"/>
        </xdr:cNvPicPr>
      </xdr:nvPicPr>
      <xdr:blipFill>
        <a:blip xmlns:r="http://schemas.openxmlformats.org/officeDocument/2006/relationships" r:embed="rId1"/>
        <a:stretch>
          <a:fillRect/>
        </a:stretch>
      </xdr:blipFill>
      <xdr:spPr bwMode="auto">
        <a:xfrm>
          <a:off x="1400175" y="14068425"/>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762" name="Picture 363" descr="https://apps.fldfs.com/SURVEY/Images/spacer.gif">
          <a:extLst>
            <a:ext uri="{FF2B5EF4-FFF2-40B4-BE49-F238E27FC236}">
              <a16:creationId xmlns:a16="http://schemas.microsoft.com/office/drawing/2014/main" id="{00000000-0008-0000-0A00-0000FA020000}"/>
            </a:ext>
          </a:extLst>
        </xdr:cNvPr>
        <xdr:cNvPicPr>
          <a:picLocks noChangeAspect="1"/>
        </xdr:cNvPicPr>
      </xdr:nvPicPr>
      <xdr:blipFill>
        <a:blip xmlns:r="http://schemas.openxmlformats.org/officeDocument/2006/relationships" r:embed="rId1"/>
        <a:stretch>
          <a:fillRect/>
        </a:stretch>
      </xdr:blipFill>
      <xdr:spPr bwMode="auto">
        <a:xfrm>
          <a:off x="1400175" y="14268450"/>
          <a:ext cx="9525" cy="9525"/>
        </a:xfrm>
        <a:prstGeom prst="rect">
          <a:avLst/>
        </a:prstGeom>
        <a:noFill/>
        <a:ln w="9525">
          <a:noFill/>
        </a:ln>
      </xdr:spPr>
    </xdr:pic>
    <xdr:clientData/>
  </xdr:twoCellAnchor>
  <xdr:twoCellAnchor>
    <xdr:from>
      <xdr:col>8</xdr:col>
      <xdr:colOff>0</xdr:colOff>
      <xdr:row>70</xdr:row>
      <xdr:rowOff>0</xdr:rowOff>
    </xdr:from>
    <xdr:to>
      <xdr:col>8</xdr:col>
      <xdr:colOff>9525</xdr:colOff>
      <xdr:row>70</xdr:row>
      <xdr:rowOff>9525</xdr:rowOff>
    </xdr:to>
    <xdr:pic>
      <xdr:nvPicPr>
        <xdr:cNvPr id="763" name="Picture 363" descr="https://apps.fldfs.com/SURVEY/Images/spacer.gif">
          <a:extLst>
            <a:ext uri="{FF2B5EF4-FFF2-40B4-BE49-F238E27FC236}">
              <a16:creationId xmlns:a16="http://schemas.microsoft.com/office/drawing/2014/main" id="{00000000-0008-0000-0A00-0000FB020000}"/>
            </a:ext>
          </a:extLst>
        </xdr:cNvPr>
        <xdr:cNvPicPr>
          <a:picLocks noChangeAspect="1"/>
        </xdr:cNvPicPr>
      </xdr:nvPicPr>
      <xdr:blipFill>
        <a:blip xmlns:r="http://schemas.openxmlformats.org/officeDocument/2006/relationships" r:embed="rId1"/>
        <a:stretch>
          <a:fillRect/>
        </a:stretch>
      </xdr:blipFill>
      <xdr:spPr bwMode="auto">
        <a:xfrm>
          <a:off x="1400175" y="14268450"/>
          <a:ext cx="9525" cy="9525"/>
        </a:xfrm>
        <a:prstGeom prst="rect">
          <a:avLst/>
        </a:prstGeom>
        <a:noFill/>
        <a:ln w="9525">
          <a:noFill/>
        </a:ln>
      </xdr:spPr>
    </xdr:pic>
    <xdr:clientData/>
  </xdr:twoCellAnchor>
  <xdr:twoCellAnchor>
    <xdr:from>
      <xdr:col>8</xdr:col>
      <xdr:colOff>0</xdr:colOff>
      <xdr:row>73</xdr:row>
      <xdr:rowOff>0</xdr:rowOff>
    </xdr:from>
    <xdr:to>
      <xdr:col>8</xdr:col>
      <xdr:colOff>9525</xdr:colOff>
      <xdr:row>73</xdr:row>
      <xdr:rowOff>9525</xdr:rowOff>
    </xdr:to>
    <xdr:pic>
      <xdr:nvPicPr>
        <xdr:cNvPr id="764" name="Picture 363" descr="https://apps.fldfs.com/SURVEY/Images/spacer.gif">
          <a:extLst>
            <a:ext uri="{FF2B5EF4-FFF2-40B4-BE49-F238E27FC236}">
              <a16:creationId xmlns:a16="http://schemas.microsoft.com/office/drawing/2014/main" id="{00000000-0008-0000-0A00-0000FC020000}"/>
            </a:ext>
          </a:extLst>
        </xdr:cNvPr>
        <xdr:cNvPicPr>
          <a:picLocks noChangeAspect="1"/>
        </xdr:cNvPicPr>
      </xdr:nvPicPr>
      <xdr:blipFill>
        <a:blip xmlns:r="http://schemas.openxmlformats.org/officeDocument/2006/relationships" r:embed="rId1"/>
        <a:stretch>
          <a:fillRect/>
        </a:stretch>
      </xdr:blipFill>
      <xdr:spPr bwMode="auto">
        <a:xfrm>
          <a:off x="1400175" y="14868525"/>
          <a:ext cx="9525" cy="9525"/>
        </a:xfrm>
        <a:prstGeom prst="rect">
          <a:avLst/>
        </a:prstGeom>
        <a:noFill/>
        <a:ln w="9525">
          <a:noFill/>
        </a:ln>
      </xdr:spPr>
    </xdr:pic>
    <xdr:clientData/>
  </xdr:twoCellAnchor>
  <xdr:twoCellAnchor>
    <xdr:from>
      <xdr:col>8</xdr:col>
      <xdr:colOff>0</xdr:colOff>
      <xdr:row>73</xdr:row>
      <xdr:rowOff>0</xdr:rowOff>
    </xdr:from>
    <xdr:to>
      <xdr:col>8</xdr:col>
      <xdr:colOff>9525</xdr:colOff>
      <xdr:row>73</xdr:row>
      <xdr:rowOff>9525</xdr:rowOff>
    </xdr:to>
    <xdr:pic>
      <xdr:nvPicPr>
        <xdr:cNvPr id="765" name="Picture 363" descr="https://apps.fldfs.com/SURVEY/Images/spacer.gif">
          <a:extLst>
            <a:ext uri="{FF2B5EF4-FFF2-40B4-BE49-F238E27FC236}">
              <a16:creationId xmlns:a16="http://schemas.microsoft.com/office/drawing/2014/main" id="{00000000-0008-0000-0A00-0000FD020000}"/>
            </a:ext>
          </a:extLst>
        </xdr:cNvPr>
        <xdr:cNvPicPr>
          <a:picLocks noChangeAspect="1"/>
        </xdr:cNvPicPr>
      </xdr:nvPicPr>
      <xdr:blipFill>
        <a:blip xmlns:r="http://schemas.openxmlformats.org/officeDocument/2006/relationships" r:embed="rId1"/>
        <a:stretch>
          <a:fillRect/>
        </a:stretch>
      </xdr:blipFill>
      <xdr:spPr bwMode="auto">
        <a:xfrm>
          <a:off x="1400175" y="14868525"/>
          <a:ext cx="9525" cy="9525"/>
        </a:xfrm>
        <a:prstGeom prst="rect">
          <a:avLst/>
        </a:prstGeom>
        <a:noFill/>
        <a:ln w="9525">
          <a:noFill/>
        </a:ln>
      </xdr:spPr>
    </xdr:pic>
    <xdr:clientData/>
  </xdr:twoCellAnchor>
  <xdr:twoCellAnchor>
    <xdr:from>
      <xdr:col>8</xdr:col>
      <xdr:colOff>0</xdr:colOff>
      <xdr:row>73</xdr:row>
      <xdr:rowOff>0</xdr:rowOff>
    </xdr:from>
    <xdr:to>
      <xdr:col>8</xdr:col>
      <xdr:colOff>9525</xdr:colOff>
      <xdr:row>73</xdr:row>
      <xdr:rowOff>9525</xdr:rowOff>
    </xdr:to>
    <xdr:pic>
      <xdr:nvPicPr>
        <xdr:cNvPr id="766" name="Picture 363" descr="https://apps.fldfs.com/SURVEY/Images/spacer.gif">
          <a:extLst>
            <a:ext uri="{FF2B5EF4-FFF2-40B4-BE49-F238E27FC236}">
              <a16:creationId xmlns:a16="http://schemas.microsoft.com/office/drawing/2014/main" id="{00000000-0008-0000-0A00-0000FE020000}"/>
            </a:ext>
          </a:extLst>
        </xdr:cNvPr>
        <xdr:cNvPicPr>
          <a:picLocks noChangeAspect="1"/>
        </xdr:cNvPicPr>
      </xdr:nvPicPr>
      <xdr:blipFill>
        <a:blip xmlns:r="http://schemas.openxmlformats.org/officeDocument/2006/relationships" r:embed="rId1"/>
        <a:stretch>
          <a:fillRect/>
        </a:stretch>
      </xdr:blipFill>
      <xdr:spPr bwMode="auto">
        <a:xfrm>
          <a:off x="1400175" y="14868525"/>
          <a:ext cx="9525" cy="9525"/>
        </a:xfrm>
        <a:prstGeom prst="rect">
          <a:avLst/>
        </a:prstGeom>
        <a:noFill/>
        <a:ln w="9525">
          <a:noFill/>
        </a:ln>
      </xdr:spPr>
    </xdr:pic>
    <xdr:clientData/>
  </xdr:twoCellAnchor>
  <xdr:twoCellAnchor>
    <xdr:from>
      <xdr:col>8</xdr:col>
      <xdr:colOff>0</xdr:colOff>
      <xdr:row>73</xdr:row>
      <xdr:rowOff>0</xdr:rowOff>
    </xdr:from>
    <xdr:to>
      <xdr:col>8</xdr:col>
      <xdr:colOff>9525</xdr:colOff>
      <xdr:row>73</xdr:row>
      <xdr:rowOff>9525</xdr:rowOff>
    </xdr:to>
    <xdr:pic>
      <xdr:nvPicPr>
        <xdr:cNvPr id="767" name="Picture 363" descr="https://apps.fldfs.com/SURVEY/Images/spacer.gif">
          <a:extLst>
            <a:ext uri="{FF2B5EF4-FFF2-40B4-BE49-F238E27FC236}">
              <a16:creationId xmlns:a16="http://schemas.microsoft.com/office/drawing/2014/main" id="{00000000-0008-0000-0A00-0000FF020000}"/>
            </a:ext>
          </a:extLst>
        </xdr:cNvPr>
        <xdr:cNvPicPr>
          <a:picLocks noChangeAspect="1"/>
        </xdr:cNvPicPr>
      </xdr:nvPicPr>
      <xdr:blipFill>
        <a:blip xmlns:r="http://schemas.openxmlformats.org/officeDocument/2006/relationships" r:embed="rId1"/>
        <a:stretch>
          <a:fillRect/>
        </a:stretch>
      </xdr:blipFill>
      <xdr:spPr bwMode="auto">
        <a:xfrm>
          <a:off x="1400175" y="14868525"/>
          <a:ext cx="9525" cy="9525"/>
        </a:xfrm>
        <a:prstGeom prst="rect">
          <a:avLst/>
        </a:prstGeom>
        <a:noFill/>
        <a:ln w="9525">
          <a:noFill/>
        </a:ln>
      </xdr:spPr>
    </xdr:pic>
    <xdr:clientData/>
  </xdr:twoCellAnchor>
  <xdr:twoCellAnchor>
    <xdr:from>
      <xdr:col>8</xdr:col>
      <xdr:colOff>0</xdr:colOff>
      <xdr:row>74</xdr:row>
      <xdr:rowOff>0</xdr:rowOff>
    </xdr:from>
    <xdr:to>
      <xdr:col>8</xdr:col>
      <xdr:colOff>9525</xdr:colOff>
      <xdr:row>74</xdr:row>
      <xdr:rowOff>9525</xdr:rowOff>
    </xdr:to>
    <xdr:pic>
      <xdr:nvPicPr>
        <xdr:cNvPr id="768" name="Picture 363" descr="https://apps.fldfs.com/SURVEY/Images/spacer.gif">
          <a:extLst>
            <a:ext uri="{FF2B5EF4-FFF2-40B4-BE49-F238E27FC236}">
              <a16:creationId xmlns:a16="http://schemas.microsoft.com/office/drawing/2014/main" id="{00000000-0008-0000-0A00-000000030000}"/>
            </a:ext>
          </a:extLst>
        </xdr:cNvPr>
        <xdr:cNvPicPr>
          <a:picLocks noChangeAspect="1"/>
        </xdr:cNvPicPr>
      </xdr:nvPicPr>
      <xdr:blipFill>
        <a:blip xmlns:r="http://schemas.openxmlformats.org/officeDocument/2006/relationships" r:embed="rId1"/>
        <a:stretch>
          <a:fillRect/>
        </a:stretch>
      </xdr:blipFill>
      <xdr:spPr bwMode="auto">
        <a:xfrm>
          <a:off x="1400175" y="15068550"/>
          <a:ext cx="9525" cy="9525"/>
        </a:xfrm>
        <a:prstGeom prst="rect">
          <a:avLst/>
        </a:prstGeom>
        <a:noFill/>
        <a:ln w="9525">
          <a:noFill/>
        </a:ln>
      </xdr:spPr>
    </xdr:pic>
    <xdr:clientData/>
  </xdr:twoCellAnchor>
  <xdr:twoCellAnchor>
    <xdr:from>
      <xdr:col>8</xdr:col>
      <xdr:colOff>0</xdr:colOff>
      <xdr:row>74</xdr:row>
      <xdr:rowOff>0</xdr:rowOff>
    </xdr:from>
    <xdr:to>
      <xdr:col>8</xdr:col>
      <xdr:colOff>9525</xdr:colOff>
      <xdr:row>74</xdr:row>
      <xdr:rowOff>9525</xdr:rowOff>
    </xdr:to>
    <xdr:pic>
      <xdr:nvPicPr>
        <xdr:cNvPr id="769" name="Picture 363" descr="https://apps.fldfs.com/SURVEY/Images/spacer.gif">
          <a:extLst>
            <a:ext uri="{FF2B5EF4-FFF2-40B4-BE49-F238E27FC236}">
              <a16:creationId xmlns:a16="http://schemas.microsoft.com/office/drawing/2014/main" id="{00000000-0008-0000-0A00-000001030000}"/>
            </a:ext>
          </a:extLst>
        </xdr:cNvPr>
        <xdr:cNvPicPr>
          <a:picLocks noChangeAspect="1"/>
        </xdr:cNvPicPr>
      </xdr:nvPicPr>
      <xdr:blipFill>
        <a:blip xmlns:r="http://schemas.openxmlformats.org/officeDocument/2006/relationships" r:embed="rId1"/>
        <a:stretch>
          <a:fillRect/>
        </a:stretch>
      </xdr:blipFill>
      <xdr:spPr bwMode="auto">
        <a:xfrm>
          <a:off x="1400175" y="15068550"/>
          <a:ext cx="9525" cy="9525"/>
        </a:xfrm>
        <a:prstGeom prst="rect">
          <a:avLst/>
        </a:prstGeom>
        <a:noFill/>
        <a:ln w="9525">
          <a:noFill/>
        </a:ln>
      </xdr:spPr>
    </xdr:pic>
    <xdr:clientData/>
  </xdr:twoCellAnchor>
  <xdr:twoCellAnchor>
    <xdr:from>
      <xdr:col>8</xdr:col>
      <xdr:colOff>0</xdr:colOff>
      <xdr:row>74</xdr:row>
      <xdr:rowOff>0</xdr:rowOff>
    </xdr:from>
    <xdr:to>
      <xdr:col>8</xdr:col>
      <xdr:colOff>9525</xdr:colOff>
      <xdr:row>74</xdr:row>
      <xdr:rowOff>9525</xdr:rowOff>
    </xdr:to>
    <xdr:pic>
      <xdr:nvPicPr>
        <xdr:cNvPr id="770" name="Picture 363" descr="https://apps.fldfs.com/SURVEY/Images/spacer.gif">
          <a:extLst>
            <a:ext uri="{FF2B5EF4-FFF2-40B4-BE49-F238E27FC236}">
              <a16:creationId xmlns:a16="http://schemas.microsoft.com/office/drawing/2014/main" id="{00000000-0008-0000-0A00-000002030000}"/>
            </a:ext>
          </a:extLst>
        </xdr:cNvPr>
        <xdr:cNvPicPr>
          <a:picLocks noChangeAspect="1"/>
        </xdr:cNvPicPr>
      </xdr:nvPicPr>
      <xdr:blipFill>
        <a:blip xmlns:r="http://schemas.openxmlformats.org/officeDocument/2006/relationships" r:embed="rId1"/>
        <a:stretch>
          <a:fillRect/>
        </a:stretch>
      </xdr:blipFill>
      <xdr:spPr bwMode="auto">
        <a:xfrm>
          <a:off x="1400175" y="15068550"/>
          <a:ext cx="9525" cy="9525"/>
        </a:xfrm>
        <a:prstGeom prst="rect">
          <a:avLst/>
        </a:prstGeom>
        <a:noFill/>
        <a:ln w="9525">
          <a:noFill/>
        </a:ln>
      </xdr:spPr>
    </xdr:pic>
    <xdr:clientData/>
  </xdr:twoCellAnchor>
  <xdr:twoCellAnchor>
    <xdr:from>
      <xdr:col>8</xdr:col>
      <xdr:colOff>0</xdr:colOff>
      <xdr:row>74</xdr:row>
      <xdr:rowOff>0</xdr:rowOff>
    </xdr:from>
    <xdr:to>
      <xdr:col>8</xdr:col>
      <xdr:colOff>9525</xdr:colOff>
      <xdr:row>74</xdr:row>
      <xdr:rowOff>9525</xdr:rowOff>
    </xdr:to>
    <xdr:pic>
      <xdr:nvPicPr>
        <xdr:cNvPr id="771" name="Picture 363" descr="https://apps.fldfs.com/SURVEY/Images/spacer.gif">
          <a:extLst>
            <a:ext uri="{FF2B5EF4-FFF2-40B4-BE49-F238E27FC236}">
              <a16:creationId xmlns:a16="http://schemas.microsoft.com/office/drawing/2014/main" id="{00000000-0008-0000-0A00-000003030000}"/>
            </a:ext>
          </a:extLst>
        </xdr:cNvPr>
        <xdr:cNvPicPr>
          <a:picLocks noChangeAspect="1"/>
        </xdr:cNvPicPr>
      </xdr:nvPicPr>
      <xdr:blipFill>
        <a:blip xmlns:r="http://schemas.openxmlformats.org/officeDocument/2006/relationships" r:embed="rId1"/>
        <a:stretch>
          <a:fillRect/>
        </a:stretch>
      </xdr:blipFill>
      <xdr:spPr bwMode="auto">
        <a:xfrm>
          <a:off x="1400175" y="15068550"/>
          <a:ext cx="9525" cy="9525"/>
        </a:xfrm>
        <a:prstGeom prst="rect">
          <a:avLst/>
        </a:prstGeom>
        <a:noFill/>
        <a:ln w="9525">
          <a:noFill/>
        </a:ln>
      </xdr:spPr>
    </xdr:pic>
    <xdr:clientData/>
  </xdr:twoCellAnchor>
  <xdr:twoCellAnchor>
    <xdr:from>
      <xdr:col>8</xdr:col>
      <xdr:colOff>0</xdr:colOff>
      <xdr:row>75</xdr:row>
      <xdr:rowOff>0</xdr:rowOff>
    </xdr:from>
    <xdr:to>
      <xdr:col>8</xdr:col>
      <xdr:colOff>9525</xdr:colOff>
      <xdr:row>75</xdr:row>
      <xdr:rowOff>9525</xdr:rowOff>
    </xdr:to>
    <xdr:pic>
      <xdr:nvPicPr>
        <xdr:cNvPr id="772" name="Picture 363" descr="https://apps.fldfs.com/SURVEY/Images/spacer.gif">
          <a:extLst>
            <a:ext uri="{FF2B5EF4-FFF2-40B4-BE49-F238E27FC236}">
              <a16:creationId xmlns:a16="http://schemas.microsoft.com/office/drawing/2014/main" id="{00000000-0008-0000-0A00-000004030000}"/>
            </a:ext>
          </a:extLst>
        </xdr:cNvPr>
        <xdr:cNvPicPr>
          <a:picLocks noChangeAspect="1"/>
        </xdr:cNvPicPr>
      </xdr:nvPicPr>
      <xdr:blipFill>
        <a:blip xmlns:r="http://schemas.openxmlformats.org/officeDocument/2006/relationships" r:embed="rId1"/>
        <a:stretch>
          <a:fillRect/>
        </a:stretch>
      </xdr:blipFill>
      <xdr:spPr bwMode="auto">
        <a:xfrm>
          <a:off x="1400175" y="15268575"/>
          <a:ext cx="9525" cy="9525"/>
        </a:xfrm>
        <a:prstGeom prst="rect">
          <a:avLst/>
        </a:prstGeom>
        <a:noFill/>
        <a:ln w="9525">
          <a:noFill/>
        </a:ln>
      </xdr:spPr>
    </xdr:pic>
    <xdr:clientData/>
  </xdr:twoCellAnchor>
  <xdr:twoCellAnchor>
    <xdr:from>
      <xdr:col>8</xdr:col>
      <xdr:colOff>0</xdr:colOff>
      <xdr:row>75</xdr:row>
      <xdr:rowOff>0</xdr:rowOff>
    </xdr:from>
    <xdr:to>
      <xdr:col>8</xdr:col>
      <xdr:colOff>9525</xdr:colOff>
      <xdr:row>75</xdr:row>
      <xdr:rowOff>9525</xdr:rowOff>
    </xdr:to>
    <xdr:pic>
      <xdr:nvPicPr>
        <xdr:cNvPr id="773" name="Picture 363" descr="https://apps.fldfs.com/SURVEY/Images/spacer.gif">
          <a:extLst>
            <a:ext uri="{FF2B5EF4-FFF2-40B4-BE49-F238E27FC236}">
              <a16:creationId xmlns:a16="http://schemas.microsoft.com/office/drawing/2014/main" id="{00000000-0008-0000-0A00-000005030000}"/>
            </a:ext>
          </a:extLst>
        </xdr:cNvPr>
        <xdr:cNvPicPr>
          <a:picLocks noChangeAspect="1"/>
        </xdr:cNvPicPr>
      </xdr:nvPicPr>
      <xdr:blipFill>
        <a:blip xmlns:r="http://schemas.openxmlformats.org/officeDocument/2006/relationships" r:embed="rId1"/>
        <a:stretch>
          <a:fillRect/>
        </a:stretch>
      </xdr:blipFill>
      <xdr:spPr bwMode="auto">
        <a:xfrm>
          <a:off x="1400175" y="15268575"/>
          <a:ext cx="9525" cy="9525"/>
        </a:xfrm>
        <a:prstGeom prst="rect">
          <a:avLst/>
        </a:prstGeom>
        <a:noFill/>
        <a:ln w="9525">
          <a:noFill/>
        </a:ln>
      </xdr:spPr>
    </xdr:pic>
    <xdr:clientData/>
  </xdr:twoCellAnchor>
  <xdr:twoCellAnchor>
    <xdr:from>
      <xdr:col>8</xdr:col>
      <xdr:colOff>0</xdr:colOff>
      <xdr:row>75</xdr:row>
      <xdr:rowOff>0</xdr:rowOff>
    </xdr:from>
    <xdr:to>
      <xdr:col>8</xdr:col>
      <xdr:colOff>9525</xdr:colOff>
      <xdr:row>75</xdr:row>
      <xdr:rowOff>9525</xdr:rowOff>
    </xdr:to>
    <xdr:pic>
      <xdr:nvPicPr>
        <xdr:cNvPr id="774" name="Picture 363" descr="https://apps.fldfs.com/SURVEY/Images/spacer.gif">
          <a:extLst>
            <a:ext uri="{FF2B5EF4-FFF2-40B4-BE49-F238E27FC236}">
              <a16:creationId xmlns:a16="http://schemas.microsoft.com/office/drawing/2014/main" id="{00000000-0008-0000-0A00-000006030000}"/>
            </a:ext>
          </a:extLst>
        </xdr:cNvPr>
        <xdr:cNvPicPr>
          <a:picLocks noChangeAspect="1"/>
        </xdr:cNvPicPr>
      </xdr:nvPicPr>
      <xdr:blipFill>
        <a:blip xmlns:r="http://schemas.openxmlformats.org/officeDocument/2006/relationships" r:embed="rId1"/>
        <a:stretch>
          <a:fillRect/>
        </a:stretch>
      </xdr:blipFill>
      <xdr:spPr bwMode="auto">
        <a:xfrm>
          <a:off x="1400175" y="15268575"/>
          <a:ext cx="9525" cy="9525"/>
        </a:xfrm>
        <a:prstGeom prst="rect">
          <a:avLst/>
        </a:prstGeom>
        <a:noFill/>
        <a:ln w="9525">
          <a:noFill/>
        </a:ln>
      </xdr:spPr>
    </xdr:pic>
    <xdr:clientData/>
  </xdr:twoCellAnchor>
  <xdr:twoCellAnchor>
    <xdr:from>
      <xdr:col>8</xdr:col>
      <xdr:colOff>0</xdr:colOff>
      <xdr:row>75</xdr:row>
      <xdr:rowOff>0</xdr:rowOff>
    </xdr:from>
    <xdr:to>
      <xdr:col>8</xdr:col>
      <xdr:colOff>9525</xdr:colOff>
      <xdr:row>75</xdr:row>
      <xdr:rowOff>9525</xdr:rowOff>
    </xdr:to>
    <xdr:pic>
      <xdr:nvPicPr>
        <xdr:cNvPr id="775" name="Picture 363" descr="https://apps.fldfs.com/SURVEY/Images/spacer.gif">
          <a:extLst>
            <a:ext uri="{FF2B5EF4-FFF2-40B4-BE49-F238E27FC236}">
              <a16:creationId xmlns:a16="http://schemas.microsoft.com/office/drawing/2014/main" id="{00000000-0008-0000-0A00-000007030000}"/>
            </a:ext>
          </a:extLst>
        </xdr:cNvPr>
        <xdr:cNvPicPr>
          <a:picLocks noChangeAspect="1"/>
        </xdr:cNvPicPr>
      </xdr:nvPicPr>
      <xdr:blipFill>
        <a:blip xmlns:r="http://schemas.openxmlformats.org/officeDocument/2006/relationships" r:embed="rId1"/>
        <a:stretch>
          <a:fillRect/>
        </a:stretch>
      </xdr:blipFill>
      <xdr:spPr bwMode="auto">
        <a:xfrm>
          <a:off x="1400175" y="15268575"/>
          <a:ext cx="9525" cy="9525"/>
        </a:xfrm>
        <a:prstGeom prst="rect">
          <a:avLst/>
        </a:prstGeom>
        <a:noFill/>
        <a:ln w="9525">
          <a:noFill/>
        </a:ln>
      </xdr:spPr>
    </xdr:pic>
    <xdr:clientData/>
  </xdr:twoCellAnchor>
  <xdr:twoCellAnchor>
    <xdr:from>
      <xdr:col>8</xdr:col>
      <xdr:colOff>0</xdr:colOff>
      <xdr:row>76</xdr:row>
      <xdr:rowOff>0</xdr:rowOff>
    </xdr:from>
    <xdr:to>
      <xdr:col>8</xdr:col>
      <xdr:colOff>9525</xdr:colOff>
      <xdr:row>76</xdr:row>
      <xdr:rowOff>9525</xdr:rowOff>
    </xdr:to>
    <xdr:pic>
      <xdr:nvPicPr>
        <xdr:cNvPr id="776" name="Picture 363" descr="https://apps.fldfs.com/SURVEY/Images/spacer.gif">
          <a:extLst>
            <a:ext uri="{FF2B5EF4-FFF2-40B4-BE49-F238E27FC236}">
              <a16:creationId xmlns:a16="http://schemas.microsoft.com/office/drawing/2014/main" id="{00000000-0008-0000-0A00-000008030000}"/>
            </a:ext>
          </a:extLst>
        </xdr:cNvPr>
        <xdr:cNvPicPr>
          <a:picLocks noChangeAspect="1"/>
        </xdr:cNvPicPr>
      </xdr:nvPicPr>
      <xdr:blipFill>
        <a:blip xmlns:r="http://schemas.openxmlformats.org/officeDocument/2006/relationships" r:embed="rId1"/>
        <a:stretch>
          <a:fillRect/>
        </a:stretch>
      </xdr:blipFill>
      <xdr:spPr bwMode="auto">
        <a:xfrm>
          <a:off x="1400175" y="15468600"/>
          <a:ext cx="9525" cy="9525"/>
        </a:xfrm>
        <a:prstGeom prst="rect">
          <a:avLst/>
        </a:prstGeom>
        <a:noFill/>
        <a:ln w="9525">
          <a:noFill/>
        </a:ln>
      </xdr:spPr>
    </xdr:pic>
    <xdr:clientData/>
  </xdr:twoCellAnchor>
  <xdr:twoCellAnchor>
    <xdr:from>
      <xdr:col>8</xdr:col>
      <xdr:colOff>0</xdr:colOff>
      <xdr:row>76</xdr:row>
      <xdr:rowOff>0</xdr:rowOff>
    </xdr:from>
    <xdr:to>
      <xdr:col>8</xdr:col>
      <xdr:colOff>9525</xdr:colOff>
      <xdr:row>76</xdr:row>
      <xdr:rowOff>9525</xdr:rowOff>
    </xdr:to>
    <xdr:pic>
      <xdr:nvPicPr>
        <xdr:cNvPr id="777" name="Picture 363" descr="https://apps.fldfs.com/SURVEY/Images/spacer.gif">
          <a:extLst>
            <a:ext uri="{FF2B5EF4-FFF2-40B4-BE49-F238E27FC236}">
              <a16:creationId xmlns:a16="http://schemas.microsoft.com/office/drawing/2014/main" id="{00000000-0008-0000-0A00-000009030000}"/>
            </a:ext>
          </a:extLst>
        </xdr:cNvPr>
        <xdr:cNvPicPr>
          <a:picLocks noChangeAspect="1"/>
        </xdr:cNvPicPr>
      </xdr:nvPicPr>
      <xdr:blipFill>
        <a:blip xmlns:r="http://schemas.openxmlformats.org/officeDocument/2006/relationships" r:embed="rId1"/>
        <a:stretch>
          <a:fillRect/>
        </a:stretch>
      </xdr:blipFill>
      <xdr:spPr bwMode="auto">
        <a:xfrm>
          <a:off x="1400175" y="15468600"/>
          <a:ext cx="9525" cy="9525"/>
        </a:xfrm>
        <a:prstGeom prst="rect">
          <a:avLst/>
        </a:prstGeom>
        <a:noFill/>
        <a:ln w="9525">
          <a:noFill/>
        </a:ln>
      </xdr:spPr>
    </xdr:pic>
    <xdr:clientData/>
  </xdr:twoCellAnchor>
  <xdr:twoCellAnchor>
    <xdr:from>
      <xdr:col>8</xdr:col>
      <xdr:colOff>0</xdr:colOff>
      <xdr:row>76</xdr:row>
      <xdr:rowOff>0</xdr:rowOff>
    </xdr:from>
    <xdr:to>
      <xdr:col>8</xdr:col>
      <xdr:colOff>9525</xdr:colOff>
      <xdr:row>76</xdr:row>
      <xdr:rowOff>9525</xdr:rowOff>
    </xdr:to>
    <xdr:pic>
      <xdr:nvPicPr>
        <xdr:cNvPr id="778" name="Picture 363" descr="https://apps.fldfs.com/SURVEY/Images/spacer.gif">
          <a:extLst>
            <a:ext uri="{FF2B5EF4-FFF2-40B4-BE49-F238E27FC236}">
              <a16:creationId xmlns:a16="http://schemas.microsoft.com/office/drawing/2014/main" id="{00000000-0008-0000-0A00-00000A030000}"/>
            </a:ext>
          </a:extLst>
        </xdr:cNvPr>
        <xdr:cNvPicPr>
          <a:picLocks noChangeAspect="1"/>
        </xdr:cNvPicPr>
      </xdr:nvPicPr>
      <xdr:blipFill>
        <a:blip xmlns:r="http://schemas.openxmlformats.org/officeDocument/2006/relationships" r:embed="rId1"/>
        <a:stretch>
          <a:fillRect/>
        </a:stretch>
      </xdr:blipFill>
      <xdr:spPr bwMode="auto">
        <a:xfrm>
          <a:off x="1400175" y="15468600"/>
          <a:ext cx="9525" cy="9525"/>
        </a:xfrm>
        <a:prstGeom prst="rect">
          <a:avLst/>
        </a:prstGeom>
        <a:noFill/>
        <a:ln w="9525">
          <a:noFill/>
        </a:ln>
      </xdr:spPr>
    </xdr:pic>
    <xdr:clientData/>
  </xdr:twoCellAnchor>
  <xdr:twoCellAnchor>
    <xdr:from>
      <xdr:col>8</xdr:col>
      <xdr:colOff>0</xdr:colOff>
      <xdr:row>76</xdr:row>
      <xdr:rowOff>0</xdr:rowOff>
    </xdr:from>
    <xdr:to>
      <xdr:col>8</xdr:col>
      <xdr:colOff>9525</xdr:colOff>
      <xdr:row>76</xdr:row>
      <xdr:rowOff>9525</xdr:rowOff>
    </xdr:to>
    <xdr:pic>
      <xdr:nvPicPr>
        <xdr:cNvPr id="779" name="Picture 363" descr="https://apps.fldfs.com/SURVEY/Images/spacer.gif">
          <a:extLst>
            <a:ext uri="{FF2B5EF4-FFF2-40B4-BE49-F238E27FC236}">
              <a16:creationId xmlns:a16="http://schemas.microsoft.com/office/drawing/2014/main" id="{00000000-0008-0000-0A00-00000B030000}"/>
            </a:ext>
          </a:extLst>
        </xdr:cNvPr>
        <xdr:cNvPicPr>
          <a:picLocks noChangeAspect="1"/>
        </xdr:cNvPicPr>
      </xdr:nvPicPr>
      <xdr:blipFill>
        <a:blip xmlns:r="http://schemas.openxmlformats.org/officeDocument/2006/relationships" r:embed="rId1"/>
        <a:stretch>
          <a:fillRect/>
        </a:stretch>
      </xdr:blipFill>
      <xdr:spPr bwMode="auto">
        <a:xfrm>
          <a:off x="1400175" y="15468600"/>
          <a:ext cx="9525" cy="9525"/>
        </a:xfrm>
        <a:prstGeom prst="rect">
          <a:avLst/>
        </a:prstGeom>
        <a:noFill/>
        <a:ln w="9525">
          <a:noFill/>
        </a:ln>
      </xdr:spPr>
    </xdr:pic>
    <xdr:clientData/>
  </xdr:twoCellAnchor>
  <xdr:twoCellAnchor>
    <xdr:from>
      <xdr:col>8</xdr:col>
      <xdr:colOff>0</xdr:colOff>
      <xdr:row>77</xdr:row>
      <xdr:rowOff>0</xdr:rowOff>
    </xdr:from>
    <xdr:to>
      <xdr:col>8</xdr:col>
      <xdr:colOff>9525</xdr:colOff>
      <xdr:row>77</xdr:row>
      <xdr:rowOff>9525</xdr:rowOff>
    </xdr:to>
    <xdr:pic>
      <xdr:nvPicPr>
        <xdr:cNvPr id="780" name="Picture 363" descr="https://apps.fldfs.com/SURVEY/Images/spacer.gif">
          <a:extLst>
            <a:ext uri="{FF2B5EF4-FFF2-40B4-BE49-F238E27FC236}">
              <a16:creationId xmlns:a16="http://schemas.microsoft.com/office/drawing/2014/main" id="{00000000-0008-0000-0A00-00000C030000}"/>
            </a:ext>
          </a:extLst>
        </xdr:cNvPr>
        <xdr:cNvPicPr>
          <a:picLocks noChangeAspect="1"/>
        </xdr:cNvPicPr>
      </xdr:nvPicPr>
      <xdr:blipFill>
        <a:blip xmlns:r="http://schemas.openxmlformats.org/officeDocument/2006/relationships" r:embed="rId1"/>
        <a:stretch>
          <a:fillRect/>
        </a:stretch>
      </xdr:blipFill>
      <xdr:spPr bwMode="auto">
        <a:xfrm>
          <a:off x="1400175" y="15668625"/>
          <a:ext cx="9525" cy="9525"/>
        </a:xfrm>
        <a:prstGeom prst="rect">
          <a:avLst/>
        </a:prstGeom>
        <a:noFill/>
        <a:ln w="9525">
          <a:noFill/>
        </a:ln>
      </xdr:spPr>
    </xdr:pic>
    <xdr:clientData/>
  </xdr:twoCellAnchor>
  <xdr:twoCellAnchor>
    <xdr:from>
      <xdr:col>8</xdr:col>
      <xdr:colOff>0</xdr:colOff>
      <xdr:row>77</xdr:row>
      <xdr:rowOff>0</xdr:rowOff>
    </xdr:from>
    <xdr:to>
      <xdr:col>8</xdr:col>
      <xdr:colOff>9525</xdr:colOff>
      <xdr:row>77</xdr:row>
      <xdr:rowOff>9525</xdr:rowOff>
    </xdr:to>
    <xdr:pic>
      <xdr:nvPicPr>
        <xdr:cNvPr id="781" name="Picture 363" descr="https://apps.fldfs.com/SURVEY/Images/spacer.gif">
          <a:extLst>
            <a:ext uri="{FF2B5EF4-FFF2-40B4-BE49-F238E27FC236}">
              <a16:creationId xmlns:a16="http://schemas.microsoft.com/office/drawing/2014/main" id="{00000000-0008-0000-0A00-00000D030000}"/>
            </a:ext>
          </a:extLst>
        </xdr:cNvPr>
        <xdr:cNvPicPr>
          <a:picLocks noChangeAspect="1"/>
        </xdr:cNvPicPr>
      </xdr:nvPicPr>
      <xdr:blipFill>
        <a:blip xmlns:r="http://schemas.openxmlformats.org/officeDocument/2006/relationships" r:embed="rId1"/>
        <a:stretch>
          <a:fillRect/>
        </a:stretch>
      </xdr:blipFill>
      <xdr:spPr bwMode="auto">
        <a:xfrm>
          <a:off x="1400175" y="15668625"/>
          <a:ext cx="9525" cy="9525"/>
        </a:xfrm>
        <a:prstGeom prst="rect">
          <a:avLst/>
        </a:prstGeom>
        <a:noFill/>
        <a:ln w="9525">
          <a:noFill/>
        </a:ln>
      </xdr:spPr>
    </xdr:pic>
    <xdr:clientData/>
  </xdr:twoCellAnchor>
  <xdr:twoCellAnchor>
    <xdr:from>
      <xdr:col>8</xdr:col>
      <xdr:colOff>0</xdr:colOff>
      <xdr:row>77</xdr:row>
      <xdr:rowOff>0</xdr:rowOff>
    </xdr:from>
    <xdr:to>
      <xdr:col>8</xdr:col>
      <xdr:colOff>9525</xdr:colOff>
      <xdr:row>77</xdr:row>
      <xdr:rowOff>9525</xdr:rowOff>
    </xdr:to>
    <xdr:pic>
      <xdr:nvPicPr>
        <xdr:cNvPr id="782" name="Picture 363" descr="https://apps.fldfs.com/SURVEY/Images/spacer.gif">
          <a:extLst>
            <a:ext uri="{FF2B5EF4-FFF2-40B4-BE49-F238E27FC236}">
              <a16:creationId xmlns:a16="http://schemas.microsoft.com/office/drawing/2014/main" id="{00000000-0008-0000-0A00-00000E030000}"/>
            </a:ext>
          </a:extLst>
        </xdr:cNvPr>
        <xdr:cNvPicPr>
          <a:picLocks noChangeAspect="1"/>
        </xdr:cNvPicPr>
      </xdr:nvPicPr>
      <xdr:blipFill>
        <a:blip xmlns:r="http://schemas.openxmlformats.org/officeDocument/2006/relationships" r:embed="rId1"/>
        <a:stretch>
          <a:fillRect/>
        </a:stretch>
      </xdr:blipFill>
      <xdr:spPr bwMode="auto">
        <a:xfrm>
          <a:off x="1400175" y="15668625"/>
          <a:ext cx="9525" cy="9525"/>
        </a:xfrm>
        <a:prstGeom prst="rect">
          <a:avLst/>
        </a:prstGeom>
        <a:noFill/>
        <a:ln w="9525">
          <a:noFill/>
        </a:ln>
      </xdr:spPr>
    </xdr:pic>
    <xdr:clientData/>
  </xdr:twoCellAnchor>
  <xdr:twoCellAnchor>
    <xdr:from>
      <xdr:col>8</xdr:col>
      <xdr:colOff>0</xdr:colOff>
      <xdr:row>77</xdr:row>
      <xdr:rowOff>0</xdr:rowOff>
    </xdr:from>
    <xdr:to>
      <xdr:col>8</xdr:col>
      <xdr:colOff>9525</xdr:colOff>
      <xdr:row>77</xdr:row>
      <xdr:rowOff>9525</xdr:rowOff>
    </xdr:to>
    <xdr:pic>
      <xdr:nvPicPr>
        <xdr:cNvPr id="783" name="Picture 363" descr="https://apps.fldfs.com/SURVEY/Images/spacer.gif">
          <a:extLst>
            <a:ext uri="{FF2B5EF4-FFF2-40B4-BE49-F238E27FC236}">
              <a16:creationId xmlns:a16="http://schemas.microsoft.com/office/drawing/2014/main" id="{00000000-0008-0000-0A00-00000F030000}"/>
            </a:ext>
          </a:extLst>
        </xdr:cNvPr>
        <xdr:cNvPicPr>
          <a:picLocks noChangeAspect="1"/>
        </xdr:cNvPicPr>
      </xdr:nvPicPr>
      <xdr:blipFill>
        <a:blip xmlns:r="http://schemas.openxmlformats.org/officeDocument/2006/relationships" r:embed="rId1"/>
        <a:stretch>
          <a:fillRect/>
        </a:stretch>
      </xdr:blipFill>
      <xdr:spPr bwMode="auto">
        <a:xfrm>
          <a:off x="1400175" y="15668625"/>
          <a:ext cx="9525" cy="9525"/>
        </a:xfrm>
        <a:prstGeom prst="rect">
          <a:avLst/>
        </a:prstGeom>
        <a:noFill/>
        <a:ln w="9525">
          <a:noFill/>
        </a:ln>
      </xdr:spPr>
    </xdr:pic>
    <xdr:clientData/>
  </xdr:twoCellAnchor>
  <xdr:twoCellAnchor>
    <xdr:from>
      <xdr:col>8</xdr:col>
      <xdr:colOff>0</xdr:colOff>
      <xdr:row>78</xdr:row>
      <xdr:rowOff>0</xdr:rowOff>
    </xdr:from>
    <xdr:to>
      <xdr:col>8</xdr:col>
      <xdr:colOff>9525</xdr:colOff>
      <xdr:row>78</xdr:row>
      <xdr:rowOff>9525</xdr:rowOff>
    </xdr:to>
    <xdr:pic>
      <xdr:nvPicPr>
        <xdr:cNvPr id="784" name="Picture 363" descr="https://apps.fldfs.com/SURVEY/Images/spacer.gif">
          <a:extLst>
            <a:ext uri="{FF2B5EF4-FFF2-40B4-BE49-F238E27FC236}">
              <a16:creationId xmlns:a16="http://schemas.microsoft.com/office/drawing/2014/main" id="{00000000-0008-0000-0A00-000010030000}"/>
            </a:ext>
          </a:extLst>
        </xdr:cNvPr>
        <xdr:cNvPicPr>
          <a:picLocks noChangeAspect="1"/>
        </xdr:cNvPicPr>
      </xdr:nvPicPr>
      <xdr:blipFill>
        <a:blip xmlns:r="http://schemas.openxmlformats.org/officeDocument/2006/relationships" r:embed="rId1"/>
        <a:stretch>
          <a:fillRect/>
        </a:stretch>
      </xdr:blipFill>
      <xdr:spPr bwMode="auto">
        <a:xfrm>
          <a:off x="1400175" y="15868650"/>
          <a:ext cx="9525" cy="9525"/>
        </a:xfrm>
        <a:prstGeom prst="rect">
          <a:avLst/>
        </a:prstGeom>
        <a:noFill/>
        <a:ln w="9525">
          <a:noFill/>
        </a:ln>
      </xdr:spPr>
    </xdr:pic>
    <xdr:clientData/>
  </xdr:twoCellAnchor>
  <xdr:twoCellAnchor>
    <xdr:from>
      <xdr:col>8</xdr:col>
      <xdr:colOff>0</xdr:colOff>
      <xdr:row>78</xdr:row>
      <xdr:rowOff>0</xdr:rowOff>
    </xdr:from>
    <xdr:to>
      <xdr:col>8</xdr:col>
      <xdr:colOff>9525</xdr:colOff>
      <xdr:row>78</xdr:row>
      <xdr:rowOff>9525</xdr:rowOff>
    </xdr:to>
    <xdr:pic>
      <xdr:nvPicPr>
        <xdr:cNvPr id="785" name="Picture 363" descr="https://apps.fldfs.com/SURVEY/Images/spacer.gif">
          <a:extLst>
            <a:ext uri="{FF2B5EF4-FFF2-40B4-BE49-F238E27FC236}">
              <a16:creationId xmlns:a16="http://schemas.microsoft.com/office/drawing/2014/main" id="{00000000-0008-0000-0A00-000011030000}"/>
            </a:ext>
          </a:extLst>
        </xdr:cNvPr>
        <xdr:cNvPicPr>
          <a:picLocks noChangeAspect="1"/>
        </xdr:cNvPicPr>
      </xdr:nvPicPr>
      <xdr:blipFill>
        <a:blip xmlns:r="http://schemas.openxmlformats.org/officeDocument/2006/relationships" r:embed="rId1"/>
        <a:stretch>
          <a:fillRect/>
        </a:stretch>
      </xdr:blipFill>
      <xdr:spPr bwMode="auto">
        <a:xfrm>
          <a:off x="1400175" y="15868650"/>
          <a:ext cx="9525" cy="9525"/>
        </a:xfrm>
        <a:prstGeom prst="rect">
          <a:avLst/>
        </a:prstGeom>
        <a:noFill/>
        <a:ln w="9525">
          <a:noFill/>
        </a:ln>
      </xdr:spPr>
    </xdr:pic>
    <xdr:clientData/>
  </xdr:twoCellAnchor>
  <xdr:twoCellAnchor>
    <xdr:from>
      <xdr:col>8</xdr:col>
      <xdr:colOff>0</xdr:colOff>
      <xdr:row>78</xdr:row>
      <xdr:rowOff>0</xdr:rowOff>
    </xdr:from>
    <xdr:to>
      <xdr:col>8</xdr:col>
      <xdr:colOff>9525</xdr:colOff>
      <xdr:row>78</xdr:row>
      <xdr:rowOff>9525</xdr:rowOff>
    </xdr:to>
    <xdr:pic>
      <xdr:nvPicPr>
        <xdr:cNvPr id="786" name="Picture 363" descr="https://apps.fldfs.com/SURVEY/Images/spacer.gif">
          <a:extLst>
            <a:ext uri="{FF2B5EF4-FFF2-40B4-BE49-F238E27FC236}">
              <a16:creationId xmlns:a16="http://schemas.microsoft.com/office/drawing/2014/main" id="{00000000-0008-0000-0A00-000012030000}"/>
            </a:ext>
          </a:extLst>
        </xdr:cNvPr>
        <xdr:cNvPicPr>
          <a:picLocks noChangeAspect="1"/>
        </xdr:cNvPicPr>
      </xdr:nvPicPr>
      <xdr:blipFill>
        <a:blip xmlns:r="http://schemas.openxmlformats.org/officeDocument/2006/relationships" r:embed="rId1"/>
        <a:stretch>
          <a:fillRect/>
        </a:stretch>
      </xdr:blipFill>
      <xdr:spPr bwMode="auto">
        <a:xfrm>
          <a:off x="1400175" y="15868650"/>
          <a:ext cx="9525" cy="9525"/>
        </a:xfrm>
        <a:prstGeom prst="rect">
          <a:avLst/>
        </a:prstGeom>
        <a:noFill/>
        <a:ln w="9525">
          <a:noFill/>
        </a:ln>
      </xdr:spPr>
    </xdr:pic>
    <xdr:clientData/>
  </xdr:twoCellAnchor>
  <xdr:twoCellAnchor>
    <xdr:from>
      <xdr:col>8</xdr:col>
      <xdr:colOff>0</xdr:colOff>
      <xdr:row>78</xdr:row>
      <xdr:rowOff>0</xdr:rowOff>
    </xdr:from>
    <xdr:to>
      <xdr:col>8</xdr:col>
      <xdr:colOff>9525</xdr:colOff>
      <xdr:row>78</xdr:row>
      <xdr:rowOff>9525</xdr:rowOff>
    </xdr:to>
    <xdr:pic>
      <xdr:nvPicPr>
        <xdr:cNvPr id="787" name="Picture 363" descr="https://apps.fldfs.com/SURVEY/Images/spacer.gif">
          <a:extLst>
            <a:ext uri="{FF2B5EF4-FFF2-40B4-BE49-F238E27FC236}">
              <a16:creationId xmlns:a16="http://schemas.microsoft.com/office/drawing/2014/main" id="{00000000-0008-0000-0A00-000013030000}"/>
            </a:ext>
          </a:extLst>
        </xdr:cNvPr>
        <xdr:cNvPicPr>
          <a:picLocks noChangeAspect="1"/>
        </xdr:cNvPicPr>
      </xdr:nvPicPr>
      <xdr:blipFill>
        <a:blip xmlns:r="http://schemas.openxmlformats.org/officeDocument/2006/relationships" r:embed="rId1"/>
        <a:stretch>
          <a:fillRect/>
        </a:stretch>
      </xdr:blipFill>
      <xdr:spPr bwMode="auto">
        <a:xfrm>
          <a:off x="1400175" y="15868650"/>
          <a:ext cx="9525" cy="9525"/>
        </a:xfrm>
        <a:prstGeom prst="rect">
          <a:avLst/>
        </a:prstGeom>
        <a:noFill/>
        <a:ln w="9525">
          <a:noFill/>
        </a:ln>
      </xdr:spPr>
    </xdr:pic>
    <xdr:clientData/>
  </xdr:twoCellAnchor>
  <xdr:twoCellAnchor>
    <xdr:from>
      <xdr:col>8</xdr:col>
      <xdr:colOff>0</xdr:colOff>
      <xdr:row>79</xdr:row>
      <xdr:rowOff>0</xdr:rowOff>
    </xdr:from>
    <xdr:to>
      <xdr:col>8</xdr:col>
      <xdr:colOff>9525</xdr:colOff>
      <xdr:row>79</xdr:row>
      <xdr:rowOff>9525</xdr:rowOff>
    </xdr:to>
    <xdr:pic>
      <xdr:nvPicPr>
        <xdr:cNvPr id="788" name="Picture 363" descr="https://apps.fldfs.com/SURVEY/Images/spacer.gif">
          <a:extLst>
            <a:ext uri="{FF2B5EF4-FFF2-40B4-BE49-F238E27FC236}">
              <a16:creationId xmlns:a16="http://schemas.microsoft.com/office/drawing/2014/main" id="{00000000-0008-0000-0A00-000014030000}"/>
            </a:ext>
          </a:extLst>
        </xdr:cNvPr>
        <xdr:cNvPicPr>
          <a:picLocks noChangeAspect="1"/>
        </xdr:cNvPicPr>
      </xdr:nvPicPr>
      <xdr:blipFill>
        <a:blip xmlns:r="http://schemas.openxmlformats.org/officeDocument/2006/relationships" r:embed="rId1"/>
        <a:stretch>
          <a:fillRect/>
        </a:stretch>
      </xdr:blipFill>
      <xdr:spPr bwMode="auto">
        <a:xfrm>
          <a:off x="1400175" y="16068675"/>
          <a:ext cx="9525" cy="9525"/>
        </a:xfrm>
        <a:prstGeom prst="rect">
          <a:avLst/>
        </a:prstGeom>
        <a:noFill/>
        <a:ln w="9525">
          <a:noFill/>
        </a:ln>
      </xdr:spPr>
    </xdr:pic>
    <xdr:clientData/>
  </xdr:twoCellAnchor>
  <xdr:twoCellAnchor>
    <xdr:from>
      <xdr:col>8</xdr:col>
      <xdr:colOff>0</xdr:colOff>
      <xdr:row>79</xdr:row>
      <xdr:rowOff>0</xdr:rowOff>
    </xdr:from>
    <xdr:to>
      <xdr:col>8</xdr:col>
      <xdr:colOff>9525</xdr:colOff>
      <xdr:row>79</xdr:row>
      <xdr:rowOff>9525</xdr:rowOff>
    </xdr:to>
    <xdr:pic>
      <xdr:nvPicPr>
        <xdr:cNvPr id="789" name="Picture 363" descr="https://apps.fldfs.com/SURVEY/Images/spacer.gif">
          <a:extLst>
            <a:ext uri="{FF2B5EF4-FFF2-40B4-BE49-F238E27FC236}">
              <a16:creationId xmlns:a16="http://schemas.microsoft.com/office/drawing/2014/main" id="{00000000-0008-0000-0A00-000015030000}"/>
            </a:ext>
          </a:extLst>
        </xdr:cNvPr>
        <xdr:cNvPicPr>
          <a:picLocks noChangeAspect="1"/>
        </xdr:cNvPicPr>
      </xdr:nvPicPr>
      <xdr:blipFill>
        <a:blip xmlns:r="http://schemas.openxmlformats.org/officeDocument/2006/relationships" r:embed="rId1"/>
        <a:stretch>
          <a:fillRect/>
        </a:stretch>
      </xdr:blipFill>
      <xdr:spPr bwMode="auto">
        <a:xfrm>
          <a:off x="1400175" y="16068675"/>
          <a:ext cx="9525" cy="9525"/>
        </a:xfrm>
        <a:prstGeom prst="rect">
          <a:avLst/>
        </a:prstGeom>
        <a:noFill/>
        <a:ln w="9525">
          <a:noFill/>
        </a:ln>
      </xdr:spPr>
    </xdr:pic>
    <xdr:clientData/>
  </xdr:twoCellAnchor>
  <xdr:twoCellAnchor>
    <xdr:from>
      <xdr:col>8</xdr:col>
      <xdr:colOff>0</xdr:colOff>
      <xdr:row>79</xdr:row>
      <xdr:rowOff>0</xdr:rowOff>
    </xdr:from>
    <xdr:to>
      <xdr:col>8</xdr:col>
      <xdr:colOff>9525</xdr:colOff>
      <xdr:row>79</xdr:row>
      <xdr:rowOff>9525</xdr:rowOff>
    </xdr:to>
    <xdr:pic>
      <xdr:nvPicPr>
        <xdr:cNvPr id="790" name="Picture 363" descr="https://apps.fldfs.com/SURVEY/Images/spacer.gif">
          <a:extLst>
            <a:ext uri="{FF2B5EF4-FFF2-40B4-BE49-F238E27FC236}">
              <a16:creationId xmlns:a16="http://schemas.microsoft.com/office/drawing/2014/main" id="{00000000-0008-0000-0A00-000016030000}"/>
            </a:ext>
          </a:extLst>
        </xdr:cNvPr>
        <xdr:cNvPicPr>
          <a:picLocks noChangeAspect="1"/>
        </xdr:cNvPicPr>
      </xdr:nvPicPr>
      <xdr:blipFill>
        <a:blip xmlns:r="http://schemas.openxmlformats.org/officeDocument/2006/relationships" r:embed="rId1"/>
        <a:stretch>
          <a:fillRect/>
        </a:stretch>
      </xdr:blipFill>
      <xdr:spPr bwMode="auto">
        <a:xfrm>
          <a:off x="1400175" y="16068675"/>
          <a:ext cx="9525" cy="9525"/>
        </a:xfrm>
        <a:prstGeom prst="rect">
          <a:avLst/>
        </a:prstGeom>
        <a:noFill/>
        <a:ln w="9525">
          <a:noFill/>
        </a:ln>
      </xdr:spPr>
    </xdr:pic>
    <xdr:clientData/>
  </xdr:twoCellAnchor>
  <xdr:twoCellAnchor>
    <xdr:from>
      <xdr:col>8</xdr:col>
      <xdr:colOff>0</xdr:colOff>
      <xdr:row>79</xdr:row>
      <xdr:rowOff>0</xdr:rowOff>
    </xdr:from>
    <xdr:to>
      <xdr:col>8</xdr:col>
      <xdr:colOff>9525</xdr:colOff>
      <xdr:row>79</xdr:row>
      <xdr:rowOff>9525</xdr:rowOff>
    </xdr:to>
    <xdr:pic>
      <xdr:nvPicPr>
        <xdr:cNvPr id="791" name="Picture 363" descr="https://apps.fldfs.com/SURVEY/Images/spacer.gif">
          <a:extLst>
            <a:ext uri="{FF2B5EF4-FFF2-40B4-BE49-F238E27FC236}">
              <a16:creationId xmlns:a16="http://schemas.microsoft.com/office/drawing/2014/main" id="{00000000-0008-0000-0A00-000017030000}"/>
            </a:ext>
          </a:extLst>
        </xdr:cNvPr>
        <xdr:cNvPicPr>
          <a:picLocks noChangeAspect="1"/>
        </xdr:cNvPicPr>
      </xdr:nvPicPr>
      <xdr:blipFill>
        <a:blip xmlns:r="http://schemas.openxmlformats.org/officeDocument/2006/relationships" r:embed="rId1"/>
        <a:stretch>
          <a:fillRect/>
        </a:stretch>
      </xdr:blipFill>
      <xdr:spPr bwMode="auto">
        <a:xfrm>
          <a:off x="1400175" y="16068675"/>
          <a:ext cx="9525" cy="9525"/>
        </a:xfrm>
        <a:prstGeom prst="rect">
          <a:avLst/>
        </a:prstGeom>
        <a:noFill/>
        <a:ln w="9525">
          <a:noFill/>
        </a:ln>
      </xdr:spPr>
    </xdr:pic>
    <xdr:clientData/>
  </xdr:twoCellAnchor>
  <xdr:twoCellAnchor>
    <xdr:from>
      <xdr:col>8</xdr:col>
      <xdr:colOff>0</xdr:colOff>
      <xdr:row>80</xdr:row>
      <xdr:rowOff>0</xdr:rowOff>
    </xdr:from>
    <xdr:to>
      <xdr:col>8</xdr:col>
      <xdr:colOff>9525</xdr:colOff>
      <xdr:row>80</xdr:row>
      <xdr:rowOff>9525</xdr:rowOff>
    </xdr:to>
    <xdr:pic>
      <xdr:nvPicPr>
        <xdr:cNvPr id="792" name="Picture 363" descr="https://apps.fldfs.com/SURVEY/Images/spacer.gif">
          <a:extLst>
            <a:ext uri="{FF2B5EF4-FFF2-40B4-BE49-F238E27FC236}">
              <a16:creationId xmlns:a16="http://schemas.microsoft.com/office/drawing/2014/main" id="{00000000-0008-0000-0A00-000018030000}"/>
            </a:ext>
          </a:extLst>
        </xdr:cNvPr>
        <xdr:cNvPicPr>
          <a:picLocks noChangeAspect="1"/>
        </xdr:cNvPicPr>
      </xdr:nvPicPr>
      <xdr:blipFill>
        <a:blip xmlns:r="http://schemas.openxmlformats.org/officeDocument/2006/relationships" r:embed="rId1"/>
        <a:stretch>
          <a:fillRect/>
        </a:stretch>
      </xdr:blipFill>
      <xdr:spPr bwMode="auto">
        <a:xfrm>
          <a:off x="1400175" y="16268700"/>
          <a:ext cx="9525" cy="9525"/>
        </a:xfrm>
        <a:prstGeom prst="rect">
          <a:avLst/>
        </a:prstGeom>
        <a:noFill/>
        <a:ln w="9525">
          <a:noFill/>
        </a:ln>
      </xdr:spPr>
    </xdr:pic>
    <xdr:clientData/>
  </xdr:twoCellAnchor>
  <xdr:twoCellAnchor>
    <xdr:from>
      <xdr:col>8</xdr:col>
      <xdr:colOff>0</xdr:colOff>
      <xdr:row>80</xdr:row>
      <xdr:rowOff>0</xdr:rowOff>
    </xdr:from>
    <xdr:to>
      <xdr:col>8</xdr:col>
      <xdr:colOff>9525</xdr:colOff>
      <xdr:row>80</xdr:row>
      <xdr:rowOff>9525</xdr:rowOff>
    </xdr:to>
    <xdr:pic>
      <xdr:nvPicPr>
        <xdr:cNvPr id="793" name="Picture 363" descr="https://apps.fldfs.com/SURVEY/Images/spacer.gif">
          <a:extLst>
            <a:ext uri="{FF2B5EF4-FFF2-40B4-BE49-F238E27FC236}">
              <a16:creationId xmlns:a16="http://schemas.microsoft.com/office/drawing/2014/main" id="{00000000-0008-0000-0A00-000019030000}"/>
            </a:ext>
          </a:extLst>
        </xdr:cNvPr>
        <xdr:cNvPicPr>
          <a:picLocks noChangeAspect="1"/>
        </xdr:cNvPicPr>
      </xdr:nvPicPr>
      <xdr:blipFill>
        <a:blip xmlns:r="http://schemas.openxmlformats.org/officeDocument/2006/relationships" r:embed="rId1"/>
        <a:stretch>
          <a:fillRect/>
        </a:stretch>
      </xdr:blipFill>
      <xdr:spPr bwMode="auto">
        <a:xfrm>
          <a:off x="1400175" y="16268700"/>
          <a:ext cx="9525" cy="9525"/>
        </a:xfrm>
        <a:prstGeom prst="rect">
          <a:avLst/>
        </a:prstGeom>
        <a:noFill/>
        <a:ln w="9525">
          <a:noFill/>
        </a:ln>
      </xdr:spPr>
    </xdr:pic>
    <xdr:clientData/>
  </xdr:twoCellAnchor>
  <xdr:twoCellAnchor>
    <xdr:from>
      <xdr:col>8</xdr:col>
      <xdr:colOff>0</xdr:colOff>
      <xdr:row>80</xdr:row>
      <xdr:rowOff>0</xdr:rowOff>
    </xdr:from>
    <xdr:to>
      <xdr:col>8</xdr:col>
      <xdr:colOff>9525</xdr:colOff>
      <xdr:row>80</xdr:row>
      <xdr:rowOff>9525</xdr:rowOff>
    </xdr:to>
    <xdr:pic>
      <xdr:nvPicPr>
        <xdr:cNvPr id="794" name="Picture 363" descr="https://apps.fldfs.com/SURVEY/Images/spacer.gif">
          <a:extLst>
            <a:ext uri="{FF2B5EF4-FFF2-40B4-BE49-F238E27FC236}">
              <a16:creationId xmlns:a16="http://schemas.microsoft.com/office/drawing/2014/main" id="{00000000-0008-0000-0A00-00001A030000}"/>
            </a:ext>
          </a:extLst>
        </xdr:cNvPr>
        <xdr:cNvPicPr>
          <a:picLocks noChangeAspect="1"/>
        </xdr:cNvPicPr>
      </xdr:nvPicPr>
      <xdr:blipFill>
        <a:blip xmlns:r="http://schemas.openxmlformats.org/officeDocument/2006/relationships" r:embed="rId1"/>
        <a:stretch>
          <a:fillRect/>
        </a:stretch>
      </xdr:blipFill>
      <xdr:spPr bwMode="auto">
        <a:xfrm>
          <a:off x="1400175" y="16268700"/>
          <a:ext cx="9525" cy="9525"/>
        </a:xfrm>
        <a:prstGeom prst="rect">
          <a:avLst/>
        </a:prstGeom>
        <a:noFill/>
        <a:ln w="9525">
          <a:noFill/>
        </a:ln>
      </xdr:spPr>
    </xdr:pic>
    <xdr:clientData/>
  </xdr:twoCellAnchor>
  <xdr:twoCellAnchor>
    <xdr:from>
      <xdr:col>8</xdr:col>
      <xdr:colOff>0</xdr:colOff>
      <xdr:row>80</xdr:row>
      <xdr:rowOff>0</xdr:rowOff>
    </xdr:from>
    <xdr:to>
      <xdr:col>8</xdr:col>
      <xdr:colOff>9525</xdr:colOff>
      <xdr:row>80</xdr:row>
      <xdr:rowOff>9525</xdr:rowOff>
    </xdr:to>
    <xdr:pic>
      <xdr:nvPicPr>
        <xdr:cNvPr id="795" name="Picture 363" descr="https://apps.fldfs.com/SURVEY/Images/spacer.gif">
          <a:extLst>
            <a:ext uri="{FF2B5EF4-FFF2-40B4-BE49-F238E27FC236}">
              <a16:creationId xmlns:a16="http://schemas.microsoft.com/office/drawing/2014/main" id="{00000000-0008-0000-0A00-00001B030000}"/>
            </a:ext>
          </a:extLst>
        </xdr:cNvPr>
        <xdr:cNvPicPr>
          <a:picLocks noChangeAspect="1"/>
        </xdr:cNvPicPr>
      </xdr:nvPicPr>
      <xdr:blipFill>
        <a:blip xmlns:r="http://schemas.openxmlformats.org/officeDocument/2006/relationships" r:embed="rId1"/>
        <a:stretch>
          <a:fillRect/>
        </a:stretch>
      </xdr:blipFill>
      <xdr:spPr bwMode="auto">
        <a:xfrm>
          <a:off x="1400175" y="16268700"/>
          <a:ext cx="9525" cy="9525"/>
        </a:xfrm>
        <a:prstGeom prst="rect">
          <a:avLst/>
        </a:prstGeom>
        <a:noFill/>
        <a:ln w="9525">
          <a:noFill/>
        </a:ln>
      </xdr:spPr>
    </xdr:pic>
    <xdr:clientData/>
  </xdr:twoCellAnchor>
  <xdr:twoCellAnchor>
    <xdr:from>
      <xdr:col>8</xdr:col>
      <xdr:colOff>0</xdr:colOff>
      <xdr:row>81</xdr:row>
      <xdr:rowOff>0</xdr:rowOff>
    </xdr:from>
    <xdr:to>
      <xdr:col>8</xdr:col>
      <xdr:colOff>9525</xdr:colOff>
      <xdr:row>81</xdr:row>
      <xdr:rowOff>9525</xdr:rowOff>
    </xdr:to>
    <xdr:pic>
      <xdr:nvPicPr>
        <xdr:cNvPr id="796" name="Picture 363" descr="https://apps.fldfs.com/SURVEY/Images/spacer.gif">
          <a:extLst>
            <a:ext uri="{FF2B5EF4-FFF2-40B4-BE49-F238E27FC236}">
              <a16:creationId xmlns:a16="http://schemas.microsoft.com/office/drawing/2014/main" id="{00000000-0008-0000-0A00-00001C030000}"/>
            </a:ext>
          </a:extLst>
        </xdr:cNvPr>
        <xdr:cNvPicPr>
          <a:picLocks noChangeAspect="1"/>
        </xdr:cNvPicPr>
      </xdr:nvPicPr>
      <xdr:blipFill>
        <a:blip xmlns:r="http://schemas.openxmlformats.org/officeDocument/2006/relationships" r:embed="rId1"/>
        <a:stretch>
          <a:fillRect/>
        </a:stretch>
      </xdr:blipFill>
      <xdr:spPr bwMode="auto">
        <a:xfrm>
          <a:off x="1400175" y="16468725"/>
          <a:ext cx="9525" cy="9525"/>
        </a:xfrm>
        <a:prstGeom prst="rect">
          <a:avLst/>
        </a:prstGeom>
        <a:noFill/>
        <a:ln w="9525">
          <a:noFill/>
        </a:ln>
      </xdr:spPr>
    </xdr:pic>
    <xdr:clientData/>
  </xdr:twoCellAnchor>
  <xdr:twoCellAnchor>
    <xdr:from>
      <xdr:col>8</xdr:col>
      <xdr:colOff>0</xdr:colOff>
      <xdr:row>81</xdr:row>
      <xdr:rowOff>0</xdr:rowOff>
    </xdr:from>
    <xdr:to>
      <xdr:col>8</xdr:col>
      <xdr:colOff>9525</xdr:colOff>
      <xdr:row>81</xdr:row>
      <xdr:rowOff>9525</xdr:rowOff>
    </xdr:to>
    <xdr:pic>
      <xdr:nvPicPr>
        <xdr:cNvPr id="797" name="Picture 363" descr="https://apps.fldfs.com/SURVEY/Images/spacer.gif">
          <a:extLst>
            <a:ext uri="{FF2B5EF4-FFF2-40B4-BE49-F238E27FC236}">
              <a16:creationId xmlns:a16="http://schemas.microsoft.com/office/drawing/2014/main" id="{00000000-0008-0000-0A00-00001D030000}"/>
            </a:ext>
          </a:extLst>
        </xdr:cNvPr>
        <xdr:cNvPicPr>
          <a:picLocks noChangeAspect="1"/>
        </xdr:cNvPicPr>
      </xdr:nvPicPr>
      <xdr:blipFill>
        <a:blip xmlns:r="http://schemas.openxmlformats.org/officeDocument/2006/relationships" r:embed="rId1"/>
        <a:stretch>
          <a:fillRect/>
        </a:stretch>
      </xdr:blipFill>
      <xdr:spPr bwMode="auto">
        <a:xfrm>
          <a:off x="1400175" y="16468725"/>
          <a:ext cx="9525" cy="9525"/>
        </a:xfrm>
        <a:prstGeom prst="rect">
          <a:avLst/>
        </a:prstGeom>
        <a:noFill/>
        <a:ln w="9525">
          <a:noFill/>
        </a:ln>
      </xdr:spPr>
    </xdr:pic>
    <xdr:clientData/>
  </xdr:twoCellAnchor>
  <xdr:twoCellAnchor>
    <xdr:from>
      <xdr:col>8</xdr:col>
      <xdr:colOff>0</xdr:colOff>
      <xdr:row>81</xdr:row>
      <xdr:rowOff>0</xdr:rowOff>
    </xdr:from>
    <xdr:to>
      <xdr:col>8</xdr:col>
      <xdr:colOff>9525</xdr:colOff>
      <xdr:row>81</xdr:row>
      <xdr:rowOff>9525</xdr:rowOff>
    </xdr:to>
    <xdr:pic>
      <xdr:nvPicPr>
        <xdr:cNvPr id="798" name="Picture 363" descr="https://apps.fldfs.com/SURVEY/Images/spacer.gif">
          <a:extLst>
            <a:ext uri="{FF2B5EF4-FFF2-40B4-BE49-F238E27FC236}">
              <a16:creationId xmlns:a16="http://schemas.microsoft.com/office/drawing/2014/main" id="{00000000-0008-0000-0A00-00001E030000}"/>
            </a:ext>
          </a:extLst>
        </xdr:cNvPr>
        <xdr:cNvPicPr>
          <a:picLocks noChangeAspect="1"/>
        </xdr:cNvPicPr>
      </xdr:nvPicPr>
      <xdr:blipFill>
        <a:blip xmlns:r="http://schemas.openxmlformats.org/officeDocument/2006/relationships" r:embed="rId1"/>
        <a:stretch>
          <a:fillRect/>
        </a:stretch>
      </xdr:blipFill>
      <xdr:spPr bwMode="auto">
        <a:xfrm>
          <a:off x="1400175" y="16468725"/>
          <a:ext cx="9525" cy="9525"/>
        </a:xfrm>
        <a:prstGeom prst="rect">
          <a:avLst/>
        </a:prstGeom>
        <a:noFill/>
        <a:ln w="9525">
          <a:noFill/>
        </a:ln>
      </xdr:spPr>
    </xdr:pic>
    <xdr:clientData/>
  </xdr:twoCellAnchor>
  <xdr:twoCellAnchor>
    <xdr:from>
      <xdr:col>8</xdr:col>
      <xdr:colOff>0</xdr:colOff>
      <xdr:row>81</xdr:row>
      <xdr:rowOff>0</xdr:rowOff>
    </xdr:from>
    <xdr:to>
      <xdr:col>8</xdr:col>
      <xdr:colOff>9525</xdr:colOff>
      <xdr:row>81</xdr:row>
      <xdr:rowOff>9525</xdr:rowOff>
    </xdr:to>
    <xdr:pic>
      <xdr:nvPicPr>
        <xdr:cNvPr id="799" name="Picture 363" descr="https://apps.fldfs.com/SURVEY/Images/spacer.gif">
          <a:extLst>
            <a:ext uri="{FF2B5EF4-FFF2-40B4-BE49-F238E27FC236}">
              <a16:creationId xmlns:a16="http://schemas.microsoft.com/office/drawing/2014/main" id="{00000000-0008-0000-0A00-00001F030000}"/>
            </a:ext>
          </a:extLst>
        </xdr:cNvPr>
        <xdr:cNvPicPr>
          <a:picLocks noChangeAspect="1"/>
        </xdr:cNvPicPr>
      </xdr:nvPicPr>
      <xdr:blipFill>
        <a:blip xmlns:r="http://schemas.openxmlformats.org/officeDocument/2006/relationships" r:embed="rId1"/>
        <a:stretch>
          <a:fillRect/>
        </a:stretch>
      </xdr:blipFill>
      <xdr:spPr bwMode="auto">
        <a:xfrm>
          <a:off x="1400175" y="16468725"/>
          <a:ext cx="9525" cy="9525"/>
        </a:xfrm>
        <a:prstGeom prst="rect">
          <a:avLst/>
        </a:prstGeom>
        <a:noFill/>
        <a:ln w="9525">
          <a:noFill/>
        </a:ln>
      </xdr:spPr>
    </xdr:pic>
    <xdr:clientData/>
  </xdr:twoCellAnchor>
  <xdr:twoCellAnchor>
    <xdr:from>
      <xdr:col>8</xdr:col>
      <xdr:colOff>0</xdr:colOff>
      <xdr:row>82</xdr:row>
      <xdr:rowOff>0</xdr:rowOff>
    </xdr:from>
    <xdr:to>
      <xdr:col>8</xdr:col>
      <xdr:colOff>9525</xdr:colOff>
      <xdr:row>82</xdr:row>
      <xdr:rowOff>9525</xdr:rowOff>
    </xdr:to>
    <xdr:pic>
      <xdr:nvPicPr>
        <xdr:cNvPr id="800" name="Picture 363" descr="https://apps.fldfs.com/SURVEY/Images/spacer.gif">
          <a:extLst>
            <a:ext uri="{FF2B5EF4-FFF2-40B4-BE49-F238E27FC236}">
              <a16:creationId xmlns:a16="http://schemas.microsoft.com/office/drawing/2014/main" id="{00000000-0008-0000-0A00-000020030000}"/>
            </a:ext>
          </a:extLst>
        </xdr:cNvPr>
        <xdr:cNvPicPr>
          <a:picLocks noChangeAspect="1"/>
        </xdr:cNvPicPr>
      </xdr:nvPicPr>
      <xdr:blipFill>
        <a:blip xmlns:r="http://schemas.openxmlformats.org/officeDocument/2006/relationships" r:embed="rId1"/>
        <a:stretch>
          <a:fillRect/>
        </a:stretch>
      </xdr:blipFill>
      <xdr:spPr bwMode="auto">
        <a:xfrm>
          <a:off x="1400175" y="16668750"/>
          <a:ext cx="9525" cy="9525"/>
        </a:xfrm>
        <a:prstGeom prst="rect">
          <a:avLst/>
        </a:prstGeom>
        <a:noFill/>
        <a:ln w="9525">
          <a:noFill/>
        </a:ln>
      </xdr:spPr>
    </xdr:pic>
    <xdr:clientData/>
  </xdr:twoCellAnchor>
  <xdr:twoCellAnchor>
    <xdr:from>
      <xdr:col>8</xdr:col>
      <xdr:colOff>0</xdr:colOff>
      <xdr:row>82</xdr:row>
      <xdr:rowOff>0</xdr:rowOff>
    </xdr:from>
    <xdr:to>
      <xdr:col>8</xdr:col>
      <xdr:colOff>9525</xdr:colOff>
      <xdr:row>82</xdr:row>
      <xdr:rowOff>9525</xdr:rowOff>
    </xdr:to>
    <xdr:pic>
      <xdr:nvPicPr>
        <xdr:cNvPr id="801" name="Picture 363" descr="https://apps.fldfs.com/SURVEY/Images/spacer.gif">
          <a:extLst>
            <a:ext uri="{FF2B5EF4-FFF2-40B4-BE49-F238E27FC236}">
              <a16:creationId xmlns:a16="http://schemas.microsoft.com/office/drawing/2014/main" id="{00000000-0008-0000-0A00-000021030000}"/>
            </a:ext>
          </a:extLst>
        </xdr:cNvPr>
        <xdr:cNvPicPr>
          <a:picLocks noChangeAspect="1"/>
        </xdr:cNvPicPr>
      </xdr:nvPicPr>
      <xdr:blipFill>
        <a:blip xmlns:r="http://schemas.openxmlformats.org/officeDocument/2006/relationships" r:embed="rId1"/>
        <a:stretch>
          <a:fillRect/>
        </a:stretch>
      </xdr:blipFill>
      <xdr:spPr bwMode="auto">
        <a:xfrm>
          <a:off x="1400175" y="16668750"/>
          <a:ext cx="9525" cy="9525"/>
        </a:xfrm>
        <a:prstGeom prst="rect">
          <a:avLst/>
        </a:prstGeom>
        <a:noFill/>
        <a:ln w="9525">
          <a:noFill/>
        </a:ln>
      </xdr:spPr>
    </xdr:pic>
    <xdr:clientData/>
  </xdr:twoCellAnchor>
  <xdr:twoCellAnchor>
    <xdr:from>
      <xdr:col>8</xdr:col>
      <xdr:colOff>0</xdr:colOff>
      <xdr:row>82</xdr:row>
      <xdr:rowOff>0</xdr:rowOff>
    </xdr:from>
    <xdr:to>
      <xdr:col>8</xdr:col>
      <xdr:colOff>9525</xdr:colOff>
      <xdr:row>82</xdr:row>
      <xdr:rowOff>9525</xdr:rowOff>
    </xdr:to>
    <xdr:pic>
      <xdr:nvPicPr>
        <xdr:cNvPr id="802" name="Picture 363" descr="https://apps.fldfs.com/SURVEY/Images/spacer.gif">
          <a:extLst>
            <a:ext uri="{FF2B5EF4-FFF2-40B4-BE49-F238E27FC236}">
              <a16:creationId xmlns:a16="http://schemas.microsoft.com/office/drawing/2014/main" id="{00000000-0008-0000-0A00-000022030000}"/>
            </a:ext>
          </a:extLst>
        </xdr:cNvPr>
        <xdr:cNvPicPr>
          <a:picLocks noChangeAspect="1"/>
        </xdr:cNvPicPr>
      </xdr:nvPicPr>
      <xdr:blipFill>
        <a:blip xmlns:r="http://schemas.openxmlformats.org/officeDocument/2006/relationships" r:embed="rId1"/>
        <a:stretch>
          <a:fillRect/>
        </a:stretch>
      </xdr:blipFill>
      <xdr:spPr bwMode="auto">
        <a:xfrm>
          <a:off x="1400175" y="16668750"/>
          <a:ext cx="9525" cy="9525"/>
        </a:xfrm>
        <a:prstGeom prst="rect">
          <a:avLst/>
        </a:prstGeom>
        <a:noFill/>
        <a:ln w="9525">
          <a:noFill/>
        </a:ln>
      </xdr:spPr>
    </xdr:pic>
    <xdr:clientData/>
  </xdr:twoCellAnchor>
  <xdr:twoCellAnchor>
    <xdr:from>
      <xdr:col>8</xdr:col>
      <xdr:colOff>0</xdr:colOff>
      <xdr:row>82</xdr:row>
      <xdr:rowOff>0</xdr:rowOff>
    </xdr:from>
    <xdr:to>
      <xdr:col>8</xdr:col>
      <xdr:colOff>9525</xdr:colOff>
      <xdr:row>82</xdr:row>
      <xdr:rowOff>9525</xdr:rowOff>
    </xdr:to>
    <xdr:pic>
      <xdr:nvPicPr>
        <xdr:cNvPr id="803" name="Picture 363" descr="https://apps.fldfs.com/SURVEY/Images/spacer.gif">
          <a:extLst>
            <a:ext uri="{FF2B5EF4-FFF2-40B4-BE49-F238E27FC236}">
              <a16:creationId xmlns:a16="http://schemas.microsoft.com/office/drawing/2014/main" id="{00000000-0008-0000-0A00-000023030000}"/>
            </a:ext>
          </a:extLst>
        </xdr:cNvPr>
        <xdr:cNvPicPr>
          <a:picLocks noChangeAspect="1"/>
        </xdr:cNvPicPr>
      </xdr:nvPicPr>
      <xdr:blipFill>
        <a:blip xmlns:r="http://schemas.openxmlformats.org/officeDocument/2006/relationships" r:embed="rId1"/>
        <a:stretch>
          <a:fillRect/>
        </a:stretch>
      </xdr:blipFill>
      <xdr:spPr bwMode="auto">
        <a:xfrm>
          <a:off x="1400175" y="16668750"/>
          <a:ext cx="9525" cy="9525"/>
        </a:xfrm>
        <a:prstGeom prst="rect">
          <a:avLst/>
        </a:prstGeom>
        <a:noFill/>
        <a:ln w="9525">
          <a:noFill/>
        </a:ln>
      </xdr:spPr>
    </xdr:pic>
    <xdr:clientData/>
  </xdr:twoCellAnchor>
  <xdr:twoCellAnchor>
    <xdr:from>
      <xdr:col>8</xdr:col>
      <xdr:colOff>0</xdr:colOff>
      <xdr:row>83</xdr:row>
      <xdr:rowOff>0</xdr:rowOff>
    </xdr:from>
    <xdr:to>
      <xdr:col>8</xdr:col>
      <xdr:colOff>9525</xdr:colOff>
      <xdr:row>83</xdr:row>
      <xdr:rowOff>9525</xdr:rowOff>
    </xdr:to>
    <xdr:pic>
      <xdr:nvPicPr>
        <xdr:cNvPr id="804" name="Picture 363" descr="https://apps.fldfs.com/SURVEY/Images/spacer.gif">
          <a:extLst>
            <a:ext uri="{FF2B5EF4-FFF2-40B4-BE49-F238E27FC236}">
              <a16:creationId xmlns:a16="http://schemas.microsoft.com/office/drawing/2014/main" id="{00000000-0008-0000-0A00-000024030000}"/>
            </a:ext>
          </a:extLst>
        </xdr:cNvPr>
        <xdr:cNvPicPr>
          <a:picLocks noChangeAspect="1"/>
        </xdr:cNvPicPr>
      </xdr:nvPicPr>
      <xdr:blipFill>
        <a:blip xmlns:r="http://schemas.openxmlformats.org/officeDocument/2006/relationships" r:embed="rId1"/>
        <a:stretch>
          <a:fillRect/>
        </a:stretch>
      </xdr:blipFill>
      <xdr:spPr bwMode="auto">
        <a:xfrm>
          <a:off x="1400175" y="16868775"/>
          <a:ext cx="9525" cy="9525"/>
        </a:xfrm>
        <a:prstGeom prst="rect">
          <a:avLst/>
        </a:prstGeom>
        <a:noFill/>
        <a:ln w="9525">
          <a:noFill/>
        </a:ln>
      </xdr:spPr>
    </xdr:pic>
    <xdr:clientData/>
  </xdr:twoCellAnchor>
  <xdr:twoCellAnchor>
    <xdr:from>
      <xdr:col>8</xdr:col>
      <xdr:colOff>0</xdr:colOff>
      <xdr:row>83</xdr:row>
      <xdr:rowOff>0</xdr:rowOff>
    </xdr:from>
    <xdr:to>
      <xdr:col>8</xdr:col>
      <xdr:colOff>9525</xdr:colOff>
      <xdr:row>83</xdr:row>
      <xdr:rowOff>9525</xdr:rowOff>
    </xdr:to>
    <xdr:pic>
      <xdr:nvPicPr>
        <xdr:cNvPr id="805" name="Picture 363" descr="https://apps.fldfs.com/SURVEY/Images/spacer.gif">
          <a:extLst>
            <a:ext uri="{FF2B5EF4-FFF2-40B4-BE49-F238E27FC236}">
              <a16:creationId xmlns:a16="http://schemas.microsoft.com/office/drawing/2014/main" id="{00000000-0008-0000-0A00-000025030000}"/>
            </a:ext>
          </a:extLst>
        </xdr:cNvPr>
        <xdr:cNvPicPr>
          <a:picLocks noChangeAspect="1"/>
        </xdr:cNvPicPr>
      </xdr:nvPicPr>
      <xdr:blipFill>
        <a:blip xmlns:r="http://schemas.openxmlformats.org/officeDocument/2006/relationships" r:embed="rId1"/>
        <a:stretch>
          <a:fillRect/>
        </a:stretch>
      </xdr:blipFill>
      <xdr:spPr bwMode="auto">
        <a:xfrm>
          <a:off x="1400175" y="16868775"/>
          <a:ext cx="9525" cy="9525"/>
        </a:xfrm>
        <a:prstGeom prst="rect">
          <a:avLst/>
        </a:prstGeom>
        <a:noFill/>
        <a:ln w="9525">
          <a:noFill/>
        </a:ln>
      </xdr:spPr>
    </xdr:pic>
    <xdr:clientData/>
  </xdr:twoCellAnchor>
  <xdr:twoCellAnchor>
    <xdr:from>
      <xdr:col>8</xdr:col>
      <xdr:colOff>0</xdr:colOff>
      <xdr:row>83</xdr:row>
      <xdr:rowOff>0</xdr:rowOff>
    </xdr:from>
    <xdr:to>
      <xdr:col>8</xdr:col>
      <xdr:colOff>9525</xdr:colOff>
      <xdr:row>83</xdr:row>
      <xdr:rowOff>9525</xdr:rowOff>
    </xdr:to>
    <xdr:pic>
      <xdr:nvPicPr>
        <xdr:cNvPr id="806" name="Picture 363" descr="https://apps.fldfs.com/SURVEY/Images/spacer.gif">
          <a:extLst>
            <a:ext uri="{FF2B5EF4-FFF2-40B4-BE49-F238E27FC236}">
              <a16:creationId xmlns:a16="http://schemas.microsoft.com/office/drawing/2014/main" id="{00000000-0008-0000-0A00-000026030000}"/>
            </a:ext>
          </a:extLst>
        </xdr:cNvPr>
        <xdr:cNvPicPr>
          <a:picLocks noChangeAspect="1"/>
        </xdr:cNvPicPr>
      </xdr:nvPicPr>
      <xdr:blipFill>
        <a:blip xmlns:r="http://schemas.openxmlformats.org/officeDocument/2006/relationships" r:embed="rId1"/>
        <a:stretch>
          <a:fillRect/>
        </a:stretch>
      </xdr:blipFill>
      <xdr:spPr bwMode="auto">
        <a:xfrm>
          <a:off x="1400175" y="16868775"/>
          <a:ext cx="9525" cy="9525"/>
        </a:xfrm>
        <a:prstGeom prst="rect">
          <a:avLst/>
        </a:prstGeom>
        <a:noFill/>
        <a:ln w="9525">
          <a:noFill/>
        </a:ln>
      </xdr:spPr>
    </xdr:pic>
    <xdr:clientData/>
  </xdr:twoCellAnchor>
  <xdr:twoCellAnchor>
    <xdr:from>
      <xdr:col>8</xdr:col>
      <xdr:colOff>0</xdr:colOff>
      <xdr:row>83</xdr:row>
      <xdr:rowOff>0</xdr:rowOff>
    </xdr:from>
    <xdr:to>
      <xdr:col>8</xdr:col>
      <xdr:colOff>9525</xdr:colOff>
      <xdr:row>83</xdr:row>
      <xdr:rowOff>9525</xdr:rowOff>
    </xdr:to>
    <xdr:pic>
      <xdr:nvPicPr>
        <xdr:cNvPr id="807" name="Picture 363" descr="https://apps.fldfs.com/SURVEY/Images/spacer.gif">
          <a:extLst>
            <a:ext uri="{FF2B5EF4-FFF2-40B4-BE49-F238E27FC236}">
              <a16:creationId xmlns:a16="http://schemas.microsoft.com/office/drawing/2014/main" id="{00000000-0008-0000-0A00-000027030000}"/>
            </a:ext>
          </a:extLst>
        </xdr:cNvPr>
        <xdr:cNvPicPr>
          <a:picLocks noChangeAspect="1"/>
        </xdr:cNvPicPr>
      </xdr:nvPicPr>
      <xdr:blipFill>
        <a:blip xmlns:r="http://schemas.openxmlformats.org/officeDocument/2006/relationships" r:embed="rId1"/>
        <a:stretch>
          <a:fillRect/>
        </a:stretch>
      </xdr:blipFill>
      <xdr:spPr bwMode="auto">
        <a:xfrm>
          <a:off x="1400175" y="16868775"/>
          <a:ext cx="9525" cy="9525"/>
        </a:xfrm>
        <a:prstGeom prst="rect">
          <a:avLst/>
        </a:prstGeom>
        <a:noFill/>
        <a:ln w="9525">
          <a:noFill/>
        </a:ln>
      </xdr:spPr>
    </xdr:pic>
    <xdr:clientData/>
  </xdr:twoCellAnchor>
  <xdr:twoCellAnchor>
    <xdr:from>
      <xdr:col>8</xdr:col>
      <xdr:colOff>0</xdr:colOff>
      <xdr:row>84</xdr:row>
      <xdr:rowOff>0</xdr:rowOff>
    </xdr:from>
    <xdr:to>
      <xdr:col>8</xdr:col>
      <xdr:colOff>9525</xdr:colOff>
      <xdr:row>84</xdr:row>
      <xdr:rowOff>9525</xdr:rowOff>
    </xdr:to>
    <xdr:pic>
      <xdr:nvPicPr>
        <xdr:cNvPr id="808" name="Picture 363" descr="https://apps.fldfs.com/SURVEY/Images/spacer.gif">
          <a:extLst>
            <a:ext uri="{FF2B5EF4-FFF2-40B4-BE49-F238E27FC236}">
              <a16:creationId xmlns:a16="http://schemas.microsoft.com/office/drawing/2014/main" id="{00000000-0008-0000-0A00-000028030000}"/>
            </a:ext>
          </a:extLst>
        </xdr:cNvPr>
        <xdr:cNvPicPr>
          <a:picLocks noChangeAspect="1"/>
        </xdr:cNvPicPr>
      </xdr:nvPicPr>
      <xdr:blipFill>
        <a:blip xmlns:r="http://schemas.openxmlformats.org/officeDocument/2006/relationships" r:embed="rId1"/>
        <a:stretch>
          <a:fillRect/>
        </a:stretch>
      </xdr:blipFill>
      <xdr:spPr bwMode="auto">
        <a:xfrm>
          <a:off x="1400175" y="17068800"/>
          <a:ext cx="9525" cy="9525"/>
        </a:xfrm>
        <a:prstGeom prst="rect">
          <a:avLst/>
        </a:prstGeom>
        <a:noFill/>
        <a:ln w="9525">
          <a:noFill/>
        </a:ln>
      </xdr:spPr>
    </xdr:pic>
    <xdr:clientData/>
  </xdr:twoCellAnchor>
  <xdr:twoCellAnchor>
    <xdr:from>
      <xdr:col>8</xdr:col>
      <xdr:colOff>0</xdr:colOff>
      <xdr:row>84</xdr:row>
      <xdr:rowOff>0</xdr:rowOff>
    </xdr:from>
    <xdr:to>
      <xdr:col>8</xdr:col>
      <xdr:colOff>9525</xdr:colOff>
      <xdr:row>84</xdr:row>
      <xdr:rowOff>9525</xdr:rowOff>
    </xdr:to>
    <xdr:pic>
      <xdr:nvPicPr>
        <xdr:cNvPr id="809" name="Picture 363" descr="https://apps.fldfs.com/SURVEY/Images/spacer.gif">
          <a:extLst>
            <a:ext uri="{FF2B5EF4-FFF2-40B4-BE49-F238E27FC236}">
              <a16:creationId xmlns:a16="http://schemas.microsoft.com/office/drawing/2014/main" id="{00000000-0008-0000-0A00-000029030000}"/>
            </a:ext>
          </a:extLst>
        </xdr:cNvPr>
        <xdr:cNvPicPr>
          <a:picLocks noChangeAspect="1"/>
        </xdr:cNvPicPr>
      </xdr:nvPicPr>
      <xdr:blipFill>
        <a:blip xmlns:r="http://schemas.openxmlformats.org/officeDocument/2006/relationships" r:embed="rId1"/>
        <a:stretch>
          <a:fillRect/>
        </a:stretch>
      </xdr:blipFill>
      <xdr:spPr bwMode="auto">
        <a:xfrm>
          <a:off x="1400175" y="17068800"/>
          <a:ext cx="9525" cy="9525"/>
        </a:xfrm>
        <a:prstGeom prst="rect">
          <a:avLst/>
        </a:prstGeom>
        <a:noFill/>
        <a:ln w="9525">
          <a:noFill/>
        </a:ln>
      </xdr:spPr>
    </xdr:pic>
    <xdr:clientData/>
  </xdr:twoCellAnchor>
  <xdr:twoCellAnchor>
    <xdr:from>
      <xdr:col>8</xdr:col>
      <xdr:colOff>0</xdr:colOff>
      <xdr:row>84</xdr:row>
      <xdr:rowOff>0</xdr:rowOff>
    </xdr:from>
    <xdr:to>
      <xdr:col>8</xdr:col>
      <xdr:colOff>9525</xdr:colOff>
      <xdr:row>84</xdr:row>
      <xdr:rowOff>9525</xdr:rowOff>
    </xdr:to>
    <xdr:pic>
      <xdr:nvPicPr>
        <xdr:cNvPr id="810" name="Picture 363" descr="https://apps.fldfs.com/SURVEY/Images/spacer.gif">
          <a:extLst>
            <a:ext uri="{FF2B5EF4-FFF2-40B4-BE49-F238E27FC236}">
              <a16:creationId xmlns:a16="http://schemas.microsoft.com/office/drawing/2014/main" id="{00000000-0008-0000-0A00-00002A030000}"/>
            </a:ext>
          </a:extLst>
        </xdr:cNvPr>
        <xdr:cNvPicPr>
          <a:picLocks noChangeAspect="1"/>
        </xdr:cNvPicPr>
      </xdr:nvPicPr>
      <xdr:blipFill>
        <a:blip xmlns:r="http://schemas.openxmlformats.org/officeDocument/2006/relationships" r:embed="rId1"/>
        <a:stretch>
          <a:fillRect/>
        </a:stretch>
      </xdr:blipFill>
      <xdr:spPr bwMode="auto">
        <a:xfrm>
          <a:off x="1400175" y="17068800"/>
          <a:ext cx="9525" cy="9525"/>
        </a:xfrm>
        <a:prstGeom prst="rect">
          <a:avLst/>
        </a:prstGeom>
        <a:noFill/>
        <a:ln w="9525">
          <a:noFill/>
        </a:ln>
      </xdr:spPr>
    </xdr:pic>
    <xdr:clientData/>
  </xdr:twoCellAnchor>
  <xdr:twoCellAnchor>
    <xdr:from>
      <xdr:col>8</xdr:col>
      <xdr:colOff>0</xdr:colOff>
      <xdr:row>84</xdr:row>
      <xdr:rowOff>0</xdr:rowOff>
    </xdr:from>
    <xdr:to>
      <xdr:col>8</xdr:col>
      <xdr:colOff>9525</xdr:colOff>
      <xdr:row>84</xdr:row>
      <xdr:rowOff>9525</xdr:rowOff>
    </xdr:to>
    <xdr:pic>
      <xdr:nvPicPr>
        <xdr:cNvPr id="811" name="Picture 363" descr="https://apps.fldfs.com/SURVEY/Images/spacer.gif">
          <a:extLst>
            <a:ext uri="{FF2B5EF4-FFF2-40B4-BE49-F238E27FC236}">
              <a16:creationId xmlns:a16="http://schemas.microsoft.com/office/drawing/2014/main" id="{00000000-0008-0000-0A00-00002B030000}"/>
            </a:ext>
          </a:extLst>
        </xdr:cNvPr>
        <xdr:cNvPicPr>
          <a:picLocks noChangeAspect="1"/>
        </xdr:cNvPicPr>
      </xdr:nvPicPr>
      <xdr:blipFill>
        <a:blip xmlns:r="http://schemas.openxmlformats.org/officeDocument/2006/relationships" r:embed="rId1"/>
        <a:stretch>
          <a:fillRect/>
        </a:stretch>
      </xdr:blipFill>
      <xdr:spPr bwMode="auto">
        <a:xfrm>
          <a:off x="1400175" y="17068800"/>
          <a:ext cx="9525" cy="9525"/>
        </a:xfrm>
        <a:prstGeom prst="rect">
          <a:avLst/>
        </a:prstGeom>
        <a:noFill/>
        <a:ln w="9525">
          <a:noFill/>
        </a:ln>
      </xdr:spPr>
    </xdr:pic>
    <xdr:clientData/>
  </xdr:twoCellAnchor>
  <xdr:twoCellAnchor>
    <xdr:from>
      <xdr:col>8</xdr:col>
      <xdr:colOff>0</xdr:colOff>
      <xdr:row>85</xdr:row>
      <xdr:rowOff>0</xdr:rowOff>
    </xdr:from>
    <xdr:to>
      <xdr:col>8</xdr:col>
      <xdr:colOff>9525</xdr:colOff>
      <xdr:row>85</xdr:row>
      <xdr:rowOff>9525</xdr:rowOff>
    </xdr:to>
    <xdr:pic>
      <xdr:nvPicPr>
        <xdr:cNvPr id="812" name="Picture 363" descr="https://apps.fldfs.com/SURVEY/Images/spacer.gif">
          <a:extLst>
            <a:ext uri="{FF2B5EF4-FFF2-40B4-BE49-F238E27FC236}">
              <a16:creationId xmlns:a16="http://schemas.microsoft.com/office/drawing/2014/main" id="{00000000-0008-0000-0A00-00002C030000}"/>
            </a:ext>
          </a:extLst>
        </xdr:cNvPr>
        <xdr:cNvPicPr>
          <a:picLocks noChangeAspect="1"/>
        </xdr:cNvPicPr>
      </xdr:nvPicPr>
      <xdr:blipFill>
        <a:blip xmlns:r="http://schemas.openxmlformats.org/officeDocument/2006/relationships" r:embed="rId1"/>
        <a:stretch>
          <a:fillRect/>
        </a:stretch>
      </xdr:blipFill>
      <xdr:spPr bwMode="auto">
        <a:xfrm>
          <a:off x="1400175" y="17268825"/>
          <a:ext cx="9525" cy="9525"/>
        </a:xfrm>
        <a:prstGeom prst="rect">
          <a:avLst/>
        </a:prstGeom>
        <a:noFill/>
        <a:ln w="9525">
          <a:noFill/>
        </a:ln>
      </xdr:spPr>
    </xdr:pic>
    <xdr:clientData/>
  </xdr:twoCellAnchor>
  <xdr:twoCellAnchor>
    <xdr:from>
      <xdr:col>8</xdr:col>
      <xdr:colOff>0</xdr:colOff>
      <xdr:row>85</xdr:row>
      <xdr:rowOff>0</xdr:rowOff>
    </xdr:from>
    <xdr:to>
      <xdr:col>8</xdr:col>
      <xdr:colOff>9525</xdr:colOff>
      <xdr:row>85</xdr:row>
      <xdr:rowOff>9525</xdr:rowOff>
    </xdr:to>
    <xdr:pic>
      <xdr:nvPicPr>
        <xdr:cNvPr id="813" name="Picture 363" descr="https://apps.fldfs.com/SURVEY/Images/spacer.gif">
          <a:extLst>
            <a:ext uri="{FF2B5EF4-FFF2-40B4-BE49-F238E27FC236}">
              <a16:creationId xmlns:a16="http://schemas.microsoft.com/office/drawing/2014/main" id="{00000000-0008-0000-0A00-00002D030000}"/>
            </a:ext>
          </a:extLst>
        </xdr:cNvPr>
        <xdr:cNvPicPr>
          <a:picLocks noChangeAspect="1"/>
        </xdr:cNvPicPr>
      </xdr:nvPicPr>
      <xdr:blipFill>
        <a:blip xmlns:r="http://schemas.openxmlformats.org/officeDocument/2006/relationships" r:embed="rId1"/>
        <a:stretch>
          <a:fillRect/>
        </a:stretch>
      </xdr:blipFill>
      <xdr:spPr bwMode="auto">
        <a:xfrm>
          <a:off x="1400175" y="17268825"/>
          <a:ext cx="9525" cy="9525"/>
        </a:xfrm>
        <a:prstGeom prst="rect">
          <a:avLst/>
        </a:prstGeom>
        <a:noFill/>
        <a:ln w="9525">
          <a:noFill/>
        </a:ln>
      </xdr:spPr>
    </xdr:pic>
    <xdr:clientData/>
  </xdr:twoCellAnchor>
  <xdr:twoCellAnchor>
    <xdr:from>
      <xdr:col>8</xdr:col>
      <xdr:colOff>0</xdr:colOff>
      <xdr:row>85</xdr:row>
      <xdr:rowOff>0</xdr:rowOff>
    </xdr:from>
    <xdr:to>
      <xdr:col>8</xdr:col>
      <xdr:colOff>9525</xdr:colOff>
      <xdr:row>85</xdr:row>
      <xdr:rowOff>9525</xdr:rowOff>
    </xdr:to>
    <xdr:pic>
      <xdr:nvPicPr>
        <xdr:cNvPr id="814" name="Picture 363" descr="https://apps.fldfs.com/SURVEY/Images/spacer.gif">
          <a:extLst>
            <a:ext uri="{FF2B5EF4-FFF2-40B4-BE49-F238E27FC236}">
              <a16:creationId xmlns:a16="http://schemas.microsoft.com/office/drawing/2014/main" id="{00000000-0008-0000-0A00-00002E030000}"/>
            </a:ext>
          </a:extLst>
        </xdr:cNvPr>
        <xdr:cNvPicPr>
          <a:picLocks noChangeAspect="1"/>
        </xdr:cNvPicPr>
      </xdr:nvPicPr>
      <xdr:blipFill>
        <a:blip xmlns:r="http://schemas.openxmlformats.org/officeDocument/2006/relationships" r:embed="rId1"/>
        <a:stretch>
          <a:fillRect/>
        </a:stretch>
      </xdr:blipFill>
      <xdr:spPr bwMode="auto">
        <a:xfrm>
          <a:off x="1400175" y="17268825"/>
          <a:ext cx="9525" cy="9525"/>
        </a:xfrm>
        <a:prstGeom prst="rect">
          <a:avLst/>
        </a:prstGeom>
        <a:noFill/>
        <a:ln w="9525">
          <a:noFill/>
        </a:ln>
      </xdr:spPr>
    </xdr:pic>
    <xdr:clientData/>
  </xdr:twoCellAnchor>
  <xdr:twoCellAnchor>
    <xdr:from>
      <xdr:col>8</xdr:col>
      <xdr:colOff>0</xdr:colOff>
      <xdr:row>85</xdr:row>
      <xdr:rowOff>0</xdr:rowOff>
    </xdr:from>
    <xdr:to>
      <xdr:col>8</xdr:col>
      <xdr:colOff>9525</xdr:colOff>
      <xdr:row>85</xdr:row>
      <xdr:rowOff>9525</xdr:rowOff>
    </xdr:to>
    <xdr:pic>
      <xdr:nvPicPr>
        <xdr:cNvPr id="815" name="Picture 363" descr="https://apps.fldfs.com/SURVEY/Images/spacer.gif">
          <a:extLst>
            <a:ext uri="{FF2B5EF4-FFF2-40B4-BE49-F238E27FC236}">
              <a16:creationId xmlns:a16="http://schemas.microsoft.com/office/drawing/2014/main" id="{00000000-0008-0000-0A00-00002F030000}"/>
            </a:ext>
          </a:extLst>
        </xdr:cNvPr>
        <xdr:cNvPicPr>
          <a:picLocks noChangeAspect="1"/>
        </xdr:cNvPicPr>
      </xdr:nvPicPr>
      <xdr:blipFill>
        <a:blip xmlns:r="http://schemas.openxmlformats.org/officeDocument/2006/relationships" r:embed="rId1"/>
        <a:stretch>
          <a:fillRect/>
        </a:stretch>
      </xdr:blipFill>
      <xdr:spPr bwMode="auto">
        <a:xfrm>
          <a:off x="1400175" y="17268825"/>
          <a:ext cx="9525" cy="9525"/>
        </a:xfrm>
        <a:prstGeom prst="rect">
          <a:avLst/>
        </a:prstGeom>
        <a:noFill/>
        <a:ln w="9525">
          <a:noFill/>
        </a:ln>
      </xdr:spPr>
    </xdr:pic>
    <xdr:clientData/>
  </xdr:twoCellAnchor>
  <xdr:twoCellAnchor>
    <xdr:from>
      <xdr:col>8</xdr:col>
      <xdr:colOff>0</xdr:colOff>
      <xdr:row>86</xdr:row>
      <xdr:rowOff>0</xdr:rowOff>
    </xdr:from>
    <xdr:to>
      <xdr:col>8</xdr:col>
      <xdr:colOff>9525</xdr:colOff>
      <xdr:row>86</xdr:row>
      <xdr:rowOff>9525</xdr:rowOff>
    </xdr:to>
    <xdr:pic>
      <xdr:nvPicPr>
        <xdr:cNvPr id="816" name="Picture 363" descr="https://apps.fldfs.com/SURVEY/Images/spacer.gif">
          <a:extLst>
            <a:ext uri="{FF2B5EF4-FFF2-40B4-BE49-F238E27FC236}">
              <a16:creationId xmlns:a16="http://schemas.microsoft.com/office/drawing/2014/main" id="{00000000-0008-0000-0A00-000030030000}"/>
            </a:ext>
          </a:extLst>
        </xdr:cNvPr>
        <xdr:cNvPicPr>
          <a:picLocks noChangeAspect="1"/>
        </xdr:cNvPicPr>
      </xdr:nvPicPr>
      <xdr:blipFill>
        <a:blip xmlns:r="http://schemas.openxmlformats.org/officeDocument/2006/relationships" r:embed="rId1"/>
        <a:stretch>
          <a:fillRect/>
        </a:stretch>
      </xdr:blipFill>
      <xdr:spPr bwMode="auto">
        <a:xfrm>
          <a:off x="1400175" y="17468850"/>
          <a:ext cx="9525" cy="9525"/>
        </a:xfrm>
        <a:prstGeom prst="rect">
          <a:avLst/>
        </a:prstGeom>
        <a:noFill/>
        <a:ln w="9525">
          <a:noFill/>
        </a:ln>
      </xdr:spPr>
    </xdr:pic>
    <xdr:clientData/>
  </xdr:twoCellAnchor>
  <xdr:twoCellAnchor>
    <xdr:from>
      <xdr:col>8</xdr:col>
      <xdr:colOff>0</xdr:colOff>
      <xdr:row>86</xdr:row>
      <xdr:rowOff>0</xdr:rowOff>
    </xdr:from>
    <xdr:to>
      <xdr:col>8</xdr:col>
      <xdr:colOff>9525</xdr:colOff>
      <xdr:row>86</xdr:row>
      <xdr:rowOff>9525</xdr:rowOff>
    </xdr:to>
    <xdr:pic>
      <xdr:nvPicPr>
        <xdr:cNvPr id="817" name="Picture 363" descr="https://apps.fldfs.com/SURVEY/Images/spacer.gif">
          <a:extLst>
            <a:ext uri="{FF2B5EF4-FFF2-40B4-BE49-F238E27FC236}">
              <a16:creationId xmlns:a16="http://schemas.microsoft.com/office/drawing/2014/main" id="{00000000-0008-0000-0A00-000031030000}"/>
            </a:ext>
          </a:extLst>
        </xdr:cNvPr>
        <xdr:cNvPicPr>
          <a:picLocks noChangeAspect="1"/>
        </xdr:cNvPicPr>
      </xdr:nvPicPr>
      <xdr:blipFill>
        <a:blip xmlns:r="http://schemas.openxmlformats.org/officeDocument/2006/relationships" r:embed="rId1"/>
        <a:stretch>
          <a:fillRect/>
        </a:stretch>
      </xdr:blipFill>
      <xdr:spPr bwMode="auto">
        <a:xfrm>
          <a:off x="1400175" y="17468850"/>
          <a:ext cx="9525" cy="9525"/>
        </a:xfrm>
        <a:prstGeom prst="rect">
          <a:avLst/>
        </a:prstGeom>
        <a:noFill/>
        <a:ln w="9525">
          <a:noFill/>
        </a:ln>
      </xdr:spPr>
    </xdr:pic>
    <xdr:clientData/>
  </xdr:twoCellAnchor>
  <xdr:twoCellAnchor>
    <xdr:from>
      <xdr:col>8</xdr:col>
      <xdr:colOff>0</xdr:colOff>
      <xdr:row>86</xdr:row>
      <xdr:rowOff>0</xdr:rowOff>
    </xdr:from>
    <xdr:to>
      <xdr:col>8</xdr:col>
      <xdr:colOff>9525</xdr:colOff>
      <xdr:row>86</xdr:row>
      <xdr:rowOff>9525</xdr:rowOff>
    </xdr:to>
    <xdr:pic>
      <xdr:nvPicPr>
        <xdr:cNvPr id="818" name="Picture 363" descr="https://apps.fldfs.com/SURVEY/Images/spacer.gif">
          <a:extLst>
            <a:ext uri="{FF2B5EF4-FFF2-40B4-BE49-F238E27FC236}">
              <a16:creationId xmlns:a16="http://schemas.microsoft.com/office/drawing/2014/main" id="{00000000-0008-0000-0A00-000032030000}"/>
            </a:ext>
          </a:extLst>
        </xdr:cNvPr>
        <xdr:cNvPicPr>
          <a:picLocks noChangeAspect="1"/>
        </xdr:cNvPicPr>
      </xdr:nvPicPr>
      <xdr:blipFill>
        <a:blip xmlns:r="http://schemas.openxmlformats.org/officeDocument/2006/relationships" r:embed="rId1"/>
        <a:stretch>
          <a:fillRect/>
        </a:stretch>
      </xdr:blipFill>
      <xdr:spPr bwMode="auto">
        <a:xfrm>
          <a:off x="1400175" y="17468850"/>
          <a:ext cx="9525" cy="9525"/>
        </a:xfrm>
        <a:prstGeom prst="rect">
          <a:avLst/>
        </a:prstGeom>
        <a:noFill/>
        <a:ln w="9525">
          <a:noFill/>
        </a:ln>
      </xdr:spPr>
    </xdr:pic>
    <xdr:clientData/>
  </xdr:twoCellAnchor>
  <xdr:twoCellAnchor>
    <xdr:from>
      <xdr:col>8</xdr:col>
      <xdr:colOff>0</xdr:colOff>
      <xdr:row>86</xdr:row>
      <xdr:rowOff>0</xdr:rowOff>
    </xdr:from>
    <xdr:to>
      <xdr:col>8</xdr:col>
      <xdr:colOff>9525</xdr:colOff>
      <xdr:row>86</xdr:row>
      <xdr:rowOff>9525</xdr:rowOff>
    </xdr:to>
    <xdr:pic>
      <xdr:nvPicPr>
        <xdr:cNvPr id="819" name="Picture 363" descr="https://apps.fldfs.com/SURVEY/Images/spacer.gif">
          <a:extLst>
            <a:ext uri="{FF2B5EF4-FFF2-40B4-BE49-F238E27FC236}">
              <a16:creationId xmlns:a16="http://schemas.microsoft.com/office/drawing/2014/main" id="{00000000-0008-0000-0A00-000033030000}"/>
            </a:ext>
          </a:extLst>
        </xdr:cNvPr>
        <xdr:cNvPicPr>
          <a:picLocks noChangeAspect="1"/>
        </xdr:cNvPicPr>
      </xdr:nvPicPr>
      <xdr:blipFill>
        <a:blip xmlns:r="http://schemas.openxmlformats.org/officeDocument/2006/relationships" r:embed="rId1"/>
        <a:stretch>
          <a:fillRect/>
        </a:stretch>
      </xdr:blipFill>
      <xdr:spPr bwMode="auto">
        <a:xfrm>
          <a:off x="1400175" y="17468850"/>
          <a:ext cx="9525" cy="9525"/>
        </a:xfrm>
        <a:prstGeom prst="rect">
          <a:avLst/>
        </a:prstGeom>
        <a:noFill/>
        <a:ln w="9525">
          <a:noFill/>
        </a:ln>
      </xdr:spPr>
    </xdr:pic>
    <xdr:clientData/>
  </xdr:twoCellAnchor>
  <xdr:twoCellAnchor>
    <xdr:from>
      <xdr:col>8</xdr:col>
      <xdr:colOff>0</xdr:colOff>
      <xdr:row>87</xdr:row>
      <xdr:rowOff>0</xdr:rowOff>
    </xdr:from>
    <xdr:to>
      <xdr:col>8</xdr:col>
      <xdr:colOff>9525</xdr:colOff>
      <xdr:row>87</xdr:row>
      <xdr:rowOff>9525</xdr:rowOff>
    </xdr:to>
    <xdr:pic>
      <xdr:nvPicPr>
        <xdr:cNvPr id="820" name="Picture 363" descr="https://apps.fldfs.com/SURVEY/Images/spacer.gif">
          <a:extLst>
            <a:ext uri="{FF2B5EF4-FFF2-40B4-BE49-F238E27FC236}">
              <a16:creationId xmlns:a16="http://schemas.microsoft.com/office/drawing/2014/main" id="{00000000-0008-0000-0A00-000034030000}"/>
            </a:ext>
          </a:extLst>
        </xdr:cNvPr>
        <xdr:cNvPicPr>
          <a:picLocks noChangeAspect="1"/>
        </xdr:cNvPicPr>
      </xdr:nvPicPr>
      <xdr:blipFill>
        <a:blip xmlns:r="http://schemas.openxmlformats.org/officeDocument/2006/relationships" r:embed="rId1"/>
        <a:stretch>
          <a:fillRect/>
        </a:stretch>
      </xdr:blipFill>
      <xdr:spPr bwMode="auto">
        <a:xfrm>
          <a:off x="1400175" y="17668875"/>
          <a:ext cx="9525" cy="9525"/>
        </a:xfrm>
        <a:prstGeom prst="rect">
          <a:avLst/>
        </a:prstGeom>
        <a:noFill/>
        <a:ln w="9525">
          <a:noFill/>
        </a:ln>
      </xdr:spPr>
    </xdr:pic>
    <xdr:clientData/>
  </xdr:twoCellAnchor>
  <xdr:twoCellAnchor>
    <xdr:from>
      <xdr:col>8</xdr:col>
      <xdr:colOff>0</xdr:colOff>
      <xdr:row>87</xdr:row>
      <xdr:rowOff>0</xdr:rowOff>
    </xdr:from>
    <xdr:to>
      <xdr:col>8</xdr:col>
      <xdr:colOff>9525</xdr:colOff>
      <xdr:row>87</xdr:row>
      <xdr:rowOff>9525</xdr:rowOff>
    </xdr:to>
    <xdr:pic>
      <xdr:nvPicPr>
        <xdr:cNvPr id="821" name="Picture 363" descr="https://apps.fldfs.com/SURVEY/Images/spacer.gif">
          <a:extLst>
            <a:ext uri="{FF2B5EF4-FFF2-40B4-BE49-F238E27FC236}">
              <a16:creationId xmlns:a16="http://schemas.microsoft.com/office/drawing/2014/main" id="{00000000-0008-0000-0A00-000035030000}"/>
            </a:ext>
          </a:extLst>
        </xdr:cNvPr>
        <xdr:cNvPicPr>
          <a:picLocks noChangeAspect="1"/>
        </xdr:cNvPicPr>
      </xdr:nvPicPr>
      <xdr:blipFill>
        <a:blip xmlns:r="http://schemas.openxmlformats.org/officeDocument/2006/relationships" r:embed="rId1"/>
        <a:stretch>
          <a:fillRect/>
        </a:stretch>
      </xdr:blipFill>
      <xdr:spPr bwMode="auto">
        <a:xfrm>
          <a:off x="1400175" y="17668875"/>
          <a:ext cx="9525" cy="9525"/>
        </a:xfrm>
        <a:prstGeom prst="rect">
          <a:avLst/>
        </a:prstGeom>
        <a:noFill/>
        <a:ln w="9525">
          <a:noFill/>
        </a:ln>
      </xdr:spPr>
    </xdr:pic>
    <xdr:clientData/>
  </xdr:twoCellAnchor>
  <xdr:twoCellAnchor>
    <xdr:from>
      <xdr:col>8</xdr:col>
      <xdr:colOff>0</xdr:colOff>
      <xdr:row>87</xdr:row>
      <xdr:rowOff>0</xdr:rowOff>
    </xdr:from>
    <xdr:to>
      <xdr:col>8</xdr:col>
      <xdr:colOff>9525</xdr:colOff>
      <xdr:row>87</xdr:row>
      <xdr:rowOff>9525</xdr:rowOff>
    </xdr:to>
    <xdr:pic>
      <xdr:nvPicPr>
        <xdr:cNvPr id="822" name="Picture 363" descr="https://apps.fldfs.com/SURVEY/Images/spacer.gif">
          <a:extLst>
            <a:ext uri="{FF2B5EF4-FFF2-40B4-BE49-F238E27FC236}">
              <a16:creationId xmlns:a16="http://schemas.microsoft.com/office/drawing/2014/main" id="{00000000-0008-0000-0A00-000036030000}"/>
            </a:ext>
          </a:extLst>
        </xdr:cNvPr>
        <xdr:cNvPicPr>
          <a:picLocks noChangeAspect="1"/>
        </xdr:cNvPicPr>
      </xdr:nvPicPr>
      <xdr:blipFill>
        <a:blip xmlns:r="http://schemas.openxmlformats.org/officeDocument/2006/relationships" r:embed="rId1"/>
        <a:stretch>
          <a:fillRect/>
        </a:stretch>
      </xdr:blipFill>
      <xdr:spPr bwMode="auto">
        <a:xfrm>
          <a:off x="1400175" y="17668875"/>
          <a:ext cx="9525" cy="9525"/>
        </a:xfrm>
        <a:prstGeom prst="rect">
          <a:avLst/>
        </a:prstGeom>
        <a:noFill/>
        <a:ln w="9525">
          <a:noFill/>
        </a:ln>
      </xdr:spPr>
    </xdr:pic>
    <xdr:clientData/>
  </xdr:twoCellAnchor>
  <xdr:twoCellAnchor>
    <xdr:from>
      <xdr:col>8</xdr:col>
      <xdr:colOff>0</xdr:colOff>
      <xdr:row>87</xdr:row>
      <xdr:rowOff>0</xdr:rowOff>
    </xdr:from>
    <xdr:to>
      <xdr:col>8</xdr:col>
      <xdr:colOff>9525</xdr:colOff>
      <xdr:row>87</xdr:row>
      <xdr:rowOff>9525</xdr:rowOff>
    </xdr:to>
    <xdr:pic>
      <xdr:nvPicPr>
        <xdr:cNvPr id="823" name="Picture 363" descr="https://apps.fldfs.com/SURVEY/Images/spacer.gif">
          <a:extLst>
            <a:ext uri="{FF2B5EF4-FFF2-40B4-BE49-F238E27FC236}">
              <a16:creationId xmlns:a16="http://schemas.microsoft.com/office/drawing/2014/main" id="{00000000-0008-0000-0A00-000037030000}"/>
            </a:ext>
          </a:extLst>
        </xdr:cNvPr>
        <xdr:cNvPicPr>
          <a:picLocks noChangeAspect="1"/>
        </xdr:cNvPicPr>
      </xdr:nvPicPr>
      <xdr:blipFill>
        <a:blip xmlns:r="http://schemas.openxmlformats.org/officeDocument/2006/relationships" r:embed="rId1"/>
        <a:stretch>
          <a:fillRect/>
        </a:stretch>
      </xdr:blipFill>
      <xdr:spPr bwMode="auto">
        <a:xfrm>
          <a:off x="1400175" y="17668875"/>
          <a:ext cx="9525" cy="9525"/>
        </a:xfrm>
        <a:prstGeom prst="rect">
          <a:avLst/>
        </a:prstGeom>
        <a:noFill/>
        <a:ln w="9525">
          <a:noFill/>
        </a:ln>
      </xdr:spPr>
    </xdr:pic>
    <xdr:clientData/>
  </xdr:twoCellAnchor>
  <xdr:twoCellAnchor>
    <xdr:from>
      <xdr:col>8</xdr:col>
      <xdr:colOff>0</xdr:colOff>
      <xdr:row>88</xdr:row>
      <xdr:rowOff>0</xdr:rowOff>
    </xdr:from>
    <xdr:to>
      <xdr:col>8</xdr:col>
      <xdr:colOff>9525</xdr:colOff>
      <xdr:row>88</xdr:row>
      <xdr:rowOff>9525</xdr:rowOff>
    </xdr:to>
    <xdr:pic>
      <xdr:nvPicPr>
        <xdr:cNvPr id="824" name="Picture 363" descr="https://apps.fldfs.com/SURVEY/Images/spacer.gif">
          <a:extLst>
            <a:ext uri="{FF2B5EF4-FFF2-40B4-BE49-F238E27FC236}">
              <a16:creationId xmlns:a16="http://schemas.microsoft.com/office/drawing/2014/main" id="{00000000-0008-0000-0A00-000038030000}"/>
            </a:ext>
          </a:extLst>
        </xdr:cNvPr>
        <xdr:cNvPicPr>
          <a:picLocks noChangeAspect="1"/>
        </xdr:cNvPicPr>
      </xdr:nvPicPr>
      <xdr:blipFill>
        <a:blip xmlns:r="http://schemas.openxmlformats.org/officeDocument/2006/relationships" r:embed="rId1"/>
        <a:stretch>
          <a:fillRect/>
        </a:stretch>
      </xdr:blipFill>
      <xdr:spPr bwMode="auto">
        <a:xfrm>
          <a:off x="1400175" y="17868900"/>
          <a:ext cx="9525" cy="9525"/>
        </a:xfrm>
        <a:prstGeom prst="rect">
          <a:avLst/>
        </a:prstGeom>
        <a:noFill/>
        <a:ln w="9525">
          <a:noFill/>
        </a:ln>
      </xdr:spPr>
    </xdr:pic>
    <xdr:clientData/>
  </xdr:twoCellAnchor>
  <xdr:twoCellAnchor>
    <xdr:from>
      <xdr:col>8</xdr:col>
      <xdr:colOff>0</xdr:colOff>
      <xdr:row>88</xdr:row>
      <xdr:rowOff>0</xdr:rowOff>
    </xdr:from>
    <xdr:to>
      <xdr:col>8</xdr:col>
      <xdr:colOff>9525</xdr:colOff>
      <xdr:row>88</xdr:row>
      <xdr:rowOff>9525</xdr:rowOff>
    </xdr:to>
    <xdr:pic>
      <xdr:nvPicPr>
        <xdr:cNvPr id="825" name="Picture 363" descr="https://apps.fldfs.com/SURVEY/Images/spacer.gif">
          <a:extLst>
            <a:ext uri="{FF2B5EF4-FFF2-40B4-BE49-F238E27FC236}">
              <a16:creationId xmlns:a16="http://schemas.microsoft.com/office/drawing/2014/main" id="{00000000-0008-0000-0A00-000039030000}"/>
            </a:ext>
          </a:extLst>
        </xdr:cNvPr>
        <xdr:cNvPicPr>
          <a:picLocks noChangeAspect="1"/>
        </xdr:cNvPicPr>
      </xdr:nvPicPr>
      <xdr:blipFill>
        <a:blip xmlns:r="http://schemas.openxmlformats.org/officeDocument/2006/relationships" r:embed="rId1"/>
        <a:stretch>
          <a:fillRect/>
        </a:stretch>
      </xdr:blipFill>
      <xdr:spPr bwMode="auto">
        <a:xfrm>
          <a:off x="1400175" y="17868900"/>
          <a:ext cx="9525" cy="9525"/>
        </a:xfrm>
        <a:prstGeom prst="rect">
          <a:avLst/>
        </a:prstGeom>
        <a:noFill/>
        <a:ln w="9525">
          <a:noFill/>
        </a:ln>
      </xdr:spPr>
    </xdr:pic>
    <xdr:clientData/>
  </xdr:twoCellAnchor>
  <xdr:twoCellAnchor>
    <xdr:from>
      <xdr:col>8</xdr:col>
      <xdr:colOff>0</xdr:colOff>
      <xdr:row>88</xdr:row>
      <xdr:rowOff>0</xdr:rowOff>
    </xdr:from>
    <xdr:to>
      <xdr:col>8</xdr:col>
      <xdr:colOff>9525</xdr:colOff>
      <xdr:row>88</xdr:row>
      <xdr:rowOff>9525</xdr:rowOff>
    </xdr:to>
    <xdr:pic>
      <xdr:nvPicPr>
        <xdr:cNvPr id="826" name="Picture 363" descr="https://apps.fldfs.com/SURVEY/Images/spacer.gif">
          <a:extLst>
            <a:ext uri="{FF2B5EF4-FFF2-40B4-BE49-F238E27FC236}">
              <a16:creationId xmlns:a16="http://schemas.microsoft.com/office/drawing/2014/main" id="{00000000-0008-0000-0A00-00003A030000}"/>
            </a:ext>
          </a:extLst>
        </xdr:cNvPr>
        <xdr:cNvPicPr>
          <a:picLocks noChangeAspect="1"/>
        </xdr:cNvPicPr>
      </xdr:nvPicPr>
      <xdr:blipFill>
        <a:blip xmlns:r="http://schemas.openxmlformats.org/officeDocument/2006/relationships" r:embed="rId1"/>
        <a:stretch>
          <a:fillRect/>
        </a:stretch>
      </xdr:blipFill>
      <xdr:spPr bwMode="auto">
        <a:xfrm>
          <a:off x="1400175" y="17868900"/>
          <a:ext cx="9525" cy="9525"/>
        </a:xfrm>
        <a:prstGeom prst="rect">
          <a:avLst/>
        </a:prstGeom>
        <a:noFill/>
        <a:ln w="9525">
          <a:noFill/>
        </a:ln>
      </xdr:spPr>
    </xdr:pic>
    <xdr:clientData/>
  </xdr:twoCellAnchor>
  <xdr:twoCellAnchor>
    <xdr:from>
      <xdr:col>8</xdr:col>
      <xdr:colOff>0</xdr:colOff>
      <xdr:row>88</xdr:row>
      <xdr:rowOff>0</xdr:rowOff>
    </xdr:from>
    <xdr:to>
      <xdr:col>8</xdr:col>
      <xdr:colOff>9525</xdr:colOff>
      <xdr:row>88</xdr:row>
      <xdr:rowOff>9525</xdr:rowOff>
    </xdr:to>
    <xdr:pic>
      <xdr:nvPicPr>
        <xdr:cNvPr id="827" name="Picture 363" descr="https://apps.fldfs.com/SURVEY/Images/spacer.gif">
          <a:extLst>
            <a:ext uri="{FF2B5EF4-FFF2-40B4-BE49-F238E27FC236}">
              <a16:creationId xmlns:a16="http://schemas.microsoft.com/office/drawing/2014/main" id="{00000000-0008-0000-0A00-00003B030000}"/>
            </a:ext>
          </a:extLst>
        </xdr:cNvPr>
        <xdr:cNvPicPr>
          <a:picLocks noChangeAspect="1"/>
        </xdr:cNvPicPr>
      </xdr:nvPicPr>
      <xdr:blipFill>
        <a:blip xmlns:r="http://schemas.openxmlformats.org/officeDocument/2006/relationships" r:embed="rId1"/>
        <a:stretch>
          <a:fillRect/>
        </a:stretch>
      </xdr:blipFill>
      <xdr:spPr bwMode="auto">
        <a:xfrm>
          <a:off x="1400175" y="17868900"/>
          <a:ext cx="9525" cy="9525"/>
        </a:xfrm>
        <a:prstGeom prst="rect">
          <a:avLst/>
        </a:prstGeom>
        <a:noFill/>
        <a:ln w="9525">
          <a:noFill/>
        </a:ln>
      </xdr:spPr>
    </xdr:pic>
    <xdr:clientData/>
  </xdr:twoCellAnchor>
  <xdr:twoCellAnchor>
    <xdr:from>
      <xdr:col>8</xdr:col>
      <xdr:colOff>0</xdr:colOff>
      <xdr:row>89</xdr:row>
      <xdr:rowOff>0</xdr:rowOff>
    </xdr:from>
    <xdr:to>
      <xdr:col>8</xdr:col>
      <xdr:colOff>9525</xdr:colOff>
      <xdr:row>89</xdr:row>
      <xdr:rowOff>9525</xdr:rowOff>
    </xdr:to>
    <xdr:pic>
      <xdr:nvPicPr>
        <xdr:cNvPr id="828" name="Picture 363" descr="https://apps.fldfs.com/SURVEY/Images/spacer.gif">
          <a:extLst>
            <a:ext uri="{FF2B5EF4-FFF2-40B4-BE49-F238E27FC236}">
              <a16:creationId xmlns:a16="http://schemas.microsoft.com/office/drawing/2014/main" id="{00000000-0008-0000-0A00-00003C030000}"/>
            </a:ext>
          </a:extLst>
        </xdr:cNvPr>
        <xdr:cNvPicPr>
          <a:picLocks noChangeAspect="1"/>
        </xdr:cNvPicPr>
      </xdr:nvPicPr>
      <xdr:blipFill>
        <a:blip xmlns:r="http://schemas.openxmlformats.org/officeDocument/2006/relationships" r:embed="rId1"/>
        <a:stretch>
          <a:fillRect/>
        </a:stretch>
      </xdr:blipFill>
      <xdr:spPr bwMode="auto">
        <a:xfrm>
          <a:off x="1400175" y="18068925"/>
          <a:ext cx="9525" cy="9525"/>
        </a:xfrm>
        <a:prstGeom prst="rect">
          <a:avLst/>
        </a:prstGeom>
        <a:noFill/>
        <a:ln w="9525">
          <a:noFill/>
        </a:ln>
      </xdr:spPr>
    </xdr:pic>
    <xdr:clientData/>
  </xdr:twoCellAnchor>
  <xdr:twoCellAnchor>
    <xdr:from>
      <xdr:col>8</xdr:col>
      <xdr:colOff>0</xdr:colOff>
      <xdr:row>89</xdr:row>
      <xdr:rowOff>0</xdr:rowOff>
    </xdr:from>
    <xdr:to>
      <xdr:col>8</xdr:col>
      <xdr:colOff>9525</xdr:colOff>
      <xdr:row>89</xdr:row>
      <xdr:rowOff>9525</xdr:rowOff>
    </xdr:to>
    <xdr:pic>
      <xdr:nvPicPr>
        <xdr:cNvPr id="829" name="Picture 363" descr="https://apps.fldfs.com/SURVEY/Images/spacer.gif">
          <a:extLst>
            <a:ext uri="{FF2B5EF4-FFF2-40B4-BE49-F238E27FC236}">
              <a16:creationId xmlns:a16="http://schemas.microsoft.com/office/drawing/2014/main" id="{00000000-0008-0000-0A00-00003D030000}"/>
            </a:ext>
          </a:extLst>
        </xdr:cNvPr>
        <xdr:cNvPicPr>
          <a:picLocks noChangeAspect="1"/>
        </xdr:cNvPicPr>
      </xdr:nvPicPr>
      <xdr:blipFill>
        <a:blip xmlns:r="http://schemas.openxmlformats.org/officeDocument/2006/relationships" r:embed="rId1"/>
        <a:stretch>
          <a:fillRect/>
        </a:stretch>
      </xdr:blipFill>
      <xdr:spPr bwMode="auto">
        <a:xfrm>
          <a:off x="1400175" y="18068925"/>
          <a:ext cx="9525" cy="9525"/>
        </a:xfrm>
        <a:prstGeom prst="rect">
          <a:avLst/>
        </a:prstGeom>
        <a:noFill/>
        <a:ln w="9525">
          <a:noFill/>
        </a:ln>
      </xdr:spPr>
    </xdr:pic>
    <xdr:clientData/>
  </xdr:twoCellAnchor>
  <xdr:twoCellAnchor>
    <xdr:from>
      <xdr:col>8</xdr:col>
      <xdr:colOff>0</xdr:colOff>
      <xdr:row>89</xdr:row>
      <xdr:rowOff>0</xdr:rowOff>
    </xdr:from>
    <xdr:to>
      <xdr:col>8</xdr:col>
      <xdr:colOff>9525</xdr:colOff>
      <xdr:row>89</xdr:row>
      <xdr:rowOff>9525</xdr:rowOff>
    </xdr:to>
    <xdr:pic>
      <xdr:nvPicPr>
        <xdr:cNvPr id="830" name="Picture 363" descr="https://apps.fldfs.com/SURVEY/Images/spacer.gif">
          <a:extLst>
            <a:ext uri="{FF2B5EF4-FFF2-40B4-BE49-F238E27FC236}">
              <a16:creationId xmlns:a16="http://schemas.microsoft.com/office/drawing/2014/main" id="{00000000-0008-0000-0A00-00003E030000}"/>
            </a:ext>
          </a:extLst>
        </xdr:cNvPr>
        <xdr:cNvPicPr>
          <a:picLocks noChangeAspect="1"/>
        </xdr:cNvPicPr>
      </xdr:nvPicPr>
      <xdr:blipFill>
        <a:blip xmlns:r="http://schemas.openxmlformats.org/officeDocument/2006/relationships" r:embed="rId1"/>
        <a:stretch>
          <a:fillRect/>
        </a:stretch>
      </xdr:blipFill>
      <xdr:spPr bwMode="auto">
        <a:xfrm>
          <a:off x="1400175" y="18068925"/>
          <a:ext cx="9525" cy="9525"/>
        </a:xfrm>
        <a:prstGeom prst="rect">
          <a:avLst/>
        </a:prstGeom>
        <a:noFill/>
        <a:ln w="9525">
          <a:noFill/>
        </a:ln>
      </xdr:spPr>
    </xdr:pic>
    <xdr:clientData/>
  </xdr:twoCellAnchor>
  <xdr:twoCellAnchor>
    <xdr:from>
      <xdr:col>8</xdr:col>
      <xdr:colOff>0</xdr:colOff>
      <xdr:row>89</xdr:row>
      <xdr:rowOff>0</xdr:rowOff>
    </xdr:from>
    <xdr:to>
      <xdr:col>8</xdr:col>
      <xdr:colOff>9525</xdr:colOff>
      <xdr:row>89</xdr:row>
      <xdr:rowOff>9525</xdr:rowOff>
    </xdr:to>
    <xdr:pic>
      <xdr:nvPicPr>
        <xdr:cNvPr id="831" name="Picture 363" descr="https://apps.fldfs.com/SURVEY/Images/spacer.gif">
          <a:extLst>
            <a:ext uri="{FF2B5EF4-FFF2-40B4-BE49-F238E27FC236}">
              <a16:creationId xmlns:a16="http://schemas.microsoft.com/office/drawing/2014/main" id="{00000000-0008-0000-0A00-00003F030000}"/>
            </a:ext>
          </a:extLst>
        </xdr:cNvPr>
        <xdr:cNvPicPr>
          <a:picLocks noChangeAspect="1"/>
        </xdr:cNvPicPr>
      </xdr:nvPicPr>
      <xdr:blipFill>
        <a:blip xmlns:r="http://schemas.openxmlformats.org/officeDocument/2006/relationships" r:embed="rId1"/>
        <a:stretch>
          <a:fillRect/>
        </a:stretch>
      </xdr:blipFill>
      <xdr:spPr bwMode="auto">
        <a:xfrm>
          <a:off x="1400175" y="18068925"/>
          <a:ext cx="9525" cy="9525"/>
        </a:xfrm>
        <a:prstGeom prst="rect">
          <a:avLst/>
        </a:prstGeom>
        <a:noFill/>
        <a:ln w="9525">
          <a:noFill/>
        </a:ln>
      </xdr:spPr>
    </xdr:pic>
    <xdr:clientData/>
  </xdr:twoCellAnchor>
  <xdr:twoCellAnchor>
    <xdr:from>
      <xdr:col>8</xdr:col>
      <xdr:colOff>0</xdr:colOff>
      <xdr:row>90</xdr:row>
      <xdr:rowOff>0</xdr:rowOff>
    </xdr:from>
    <xdr:to>
      <xdr:col>8</xdr:col>
      <xdr:colOff>9525</xdr:colOff>
      <xdr:row>90</xdr:row>
      <xdr:rowOff>9525</xdr:rowOff>
    </xdr:to>
    <xdr:pic>
      <xdr:nvPicPr>
        <xdr:cNvPr id="832" name="Picture 363" descr="https://apps.fldfs.com/SURVEY/Images/spacer.gif">
          <a:extLst>
            <a:ext uri="{FF2B5EF4-FFF2-40B4-BE49-F238E27FC236}">
              <a16:creationId xmlns:a16="http://schemas.microsoft.com/office/drawing/2014/main" id="{00000000-0008-0000-0A00-000040030000}"/>
            </a:ext>
          </a:extLst>
        </xdr:cNvPr>
        <xdr:cNvPicPr>
          <a:picLocks noChangeAspect="1"/>
        </xdr:cNvPicPr>
      </xdr:nvPicPr>
      <xdr:blipFill>
        <a:blip xmlns:r="http://schemas.openxmlformats.org/officeDocument/2006/relationships" r:embed="rId1"/>
        <a:stretch>
          <a:fillRect/>
        </a:stretch>
      </xdr:blipFill>
      <xdr:spPr bwMode="auto">
        <a:xfrm>
          <a:off x="1400175" y="18268950"/>
          <a:ext cx="9525" cy="9525"/>
        </a:xfrm>
        <a:prstGeom prst="rect">
          <a:avLst/>
        </a:prstGeom>
        <a:noFill/>
        <a:ln w="9525">
          <a:noFill/>
        </a:ln>
      </xdr:spPr>
    </xdr:pic>
    <xdr:clientData/>
  </xdr:twoCellAnchor>
  <xdr:twoCellAnchor>
    <xdr:from>
      <xdr:col>8</xdr:col>
      <xdr:colOff>0</xdr:colOff>
      <xdr:row>90</xdr:row>
      <xdr:rowOff>0</xdr:rowOff>
    </xdr:from>
    <xdr:to>
      <xdr:col>8</xdr:col>
      <xdr:colOff>9525</xdr:colOff>
      <xdr:row>90</xdr:row>
      <xdr:rowOff>9525</xdr:rowOff>
    </xdr:to>
    <xdr:pic>
      <xdr:nvPicPr>
        <xdr:cNvPr id="833" name="Picture 363" descr="https://apps.fldfs.com/SURVEY/Images/spacer.gif">
          <a:extLst>
            <a:ext uri="{FF2B5EF4-FFF2-40B4-BE49-F238E27FC236}">
              <a16:creationId xmlns:a16="http://schemas.microsoft.com/office/drawing/2014/main" id="{00000000-0008-0000-0A00-000041030000}"/>
            </a:ext>
          </a:extLst>
        </xdr:cNvPr>
        <xdr:cNvPicPr>
          <a:picLocks noChangeAspect="1"/>
        </xdr:cNvPicPr>
      </xdr:nvPicPr>
      <xdr:blipFill>
        <a:blip xmlns:r="http://schemas.openxmlformats.org/officeDocument/2006/relationships" r:embed="rId1"/>
        <a:stretch>
          <a:fillRect/>
        </a:stretch>
      </xdr:blipFill>
      <xdr:spPr bwMode="auto">
        <a:xfrm>
          <a:off x="1400175" y="18268950"/>
          <a:ext cx="9525" cy="9525"/>
        </a:xfrm>
        <a:prstGeom prst="rect">
          <a:avLst/>
        </a:prstGeom>
        <a:noFill/>
        <a:ln w="9525">
          <a:noFill/>
        </a:ln>
      </xdr:spPr>
    </xdr:pic>
    <xdr:clientData/>
  </xdr:twoCellAnchor>
  <xdr:twoCellAnchor>
    <xdr:from>
      <xdr:col>8</xdr:col>
      <xdr:colOff>0</xdr:colOff>
      <xdr:row>90</xdr:row>
      <xdr:rowOff>0</xdr:rowOff>
    </xdr:from>
    <xdr:to>
      <xdr:col>8</xdr:col>
      <xdr:colOff>9525</xdr:colOff>
      <xdr:row>90</xdr:row>
      <xdr:rowOff>9525</xdr:rowOff>
    </xdr:to>
    <xdr:pic>
      <xdr:nvPicPr>
        <xdr:cNvPr id="834" name="Picture 363" descr="https://apps.fldfs.com/SURVEY/Images/spacer.gif">
          <a:extLst>
            <a:ext uri="{FF2B5EF4-FFF2-40B4-BE49-F238E27FC236}">
              <a16:creationId xmlns:a16="http://schemas.microsoft.com/office/drawing/2014/main" id="{00000000-0008-0000-0A00-000042030000}"/>
            </a:ext>
          </a:extLst>
        </xdr:cNvPr>
        <xdr:cNvPicPr>
          <a:picLocks noChangeAspect="1"/>
        </xdr:cNvPicPr>
      </xdr:nvPicPr>
      <xdr:blipFill>
        <a:blip xmlns:r="http://schemas.openxmlformats.org/officeDocument/2006/relationships" r:embed="rId1"/>
        <a:stretch>
          <a:fillRect/>
        </a:stretch>
      </xdr:blipFill>
      <xdr:spPr bwMode="auto">
        <a:xfrm>
          <a:off x="1400175" y="18268950"/>
          <a:ext cx="9525" cy="9525"/>
        </a:xfrm>
        <a:prstGeom prst="rect">
          <a:avLst/>
        </a:prstGeom>
        <a:noFill/>
        <a:ln w="9525">
          <a:noFill/>
        </a:ln>
      </xdr:spPr>
    </xdr:pic>
    <xdr:clientData/>
  </xdr:twoCellAnchor>
  <xdr:twoCellAnchor>
    <xdr:from>
      <xdr:col>8</xdr:col>
      <xdr:colOff>0</xdr:colOff>
      <xdr:row>90</xdr:row>
      <xdr:rowOff>0</xdr:rowOff>
    </xdr:from>
    <xdr:to>
      <xdr:col>8</xdr:col>
      <xdr:colOff>9525</xdr:colOff>
      <xdr:row>90</xdr:row>
      <xdr:rowOff>9525</xdr:rowOff>
    </xdr:to>
    <xdr:pic>
      <xdr:nvPicPr>
        <xdr:cNvPr id="835" name="Picture 363" descr="https://apps.fldfs.com/SURVEY/Images/spacer.gif">
          <a:extLst>
            <a:ext uri="{FF2B5EF4-FFF2-40B4-BE49-F238E27FC236}">
              <a16:creationId xmlns:a16="http://schemas.microsoft.com/office/drawing/2014/main" id="{00000000-0008-0000-0A00-000043030000}"/>
            </a:ext>
          </a:extLst>
        </xdr:cNvPr>
        <xdr:cNvPicPr>
          <a:picLocks noChangeAspect="1"/>
        </xdr:cNvPicPr>
      </xdr:nvPicPr>
      <xdr:blipFill>
        <a:blip xmlns:r="http://schemas.openxmlformats.org/officeDocument/2006/relationships" r:embed="rId1"/>
        <a:stretch>
          <a:fillRect/>
        </a:stretch>
      </xdr:blipFill>
      <xdr:spPr bwMode="auto">
        <a:xfrm>
          <a:off x="1400175" y="18268950"/>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836" name="Picture 363" descr="https://apps.fldfs.com/SURVEY/Images/spacer.gif">
          <a:extLst>
            <a:ext uri="{FF2B5EF4-FFF2-40B4-BE49-F238E27FC236}">
              <a16:creationId xmlns:a16="http://schemas.microsoft.com/office/drawing/2014/main" id="{00000000-0008-0000-0A00-000044030000}"/>
            </a:ext>
          </a:extLst>
        </xdr:cNvPr>
        <xdr:cNvPicPr>
          <a:picLocks noChangeAspect="1"/>
        </xdr:cNvPicPr>
      </xdr:nvPicPr>
      <xdr:blipFill>
        <a:blip xmlns:r="http://schemas.openxmlformats.org/officeDocument/2006/relationships" r:embed="rId1"/>
        <a:stretch>
          <a:fillRect/>
        </a:stretch>
      </xdr:blipFill>
      <xdr:spPr bwMode="auto">
        <a:xfrm>
          <a:off x="1400175" y="1846897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837" name="Picture 363" descr="https://apps.fldfs.com/SURVEY/Images/spacer.gif">
          <a:extLst>
            <a:ext uri="{FF2B5EF4-FFF2-40B4-BE49-F238E27FC236}">
              <a16:creationId xmlns:a16="http://schemas.microsoft.com/office/drawing/2014/main" id="{00000000-0008-0000-0A00-000045030000}"/>
            </a:ext>
          </a:extLst>
        </xdr:cNvPr>
        <xdr:cNvPicPr>
          <a:picLocks noChangeAspect="1"/>
        </xdr:cNvPicPr>
      </xdr:nvPicPr>
      <xdr:blipFill>
        <a:blip xmlns:r="http://schemas.openxmlformats.org/officeDocument/2006/relationships" r:embed="rId1"/>
        <a:stretch>
          <a:fillRect/>
        </a:stretch>
      </xdr:blipFill>
      <xdr:spPr bwMode="auto">
        <a:xfrm>
          <a:off x="1400175" y="1846897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838" name="Picture 363" descr="https://apps.fldfs.com/SURVEY/Images/spacer.gif">
          <a:extLst>
            <a:ext uri="{FF2B5EF4-FFF2-40B4-BE49-F238E27FC236}">
              <a16:creationId xmlns:a16="http://schemas.microsoft.com/office/drawing/2014/main" id="{00000000-0008-0000-0A00-000046030000}"/>
            </a:ext>
          </a:extLst>
        </xdr:cNvPr>
        <xdr:cNvPicPr>
          <a:picLocks noChangeAspect="1"/>
        </xdr:cNvPicPr>
      </xdr:nvPicPr>
      <xdr:blipFill>
        <a:blip xmlns:r="http://schemas.openxmlformats.org/officeDocument/2006/relationships" r:embed="rId1"/>
        <a:stretch>
          <a:fillRect/>
        </a:stretch>
      </xdr:blipFill>
      <xdr:spPr bwMode="auto">
        <a:xfrm>
          <a:off x="1400175" y="18468975"/>
          <a:ext cx="9525" cy="9525"/>
        </a:xfrm>
        <a:prstGeom prst="rect">
          <a:avLst/>
        </a:prstGeom>
        <a:noFill/>
        <a:ln w="9525">
          <a:noFill/>
        </a:ln>
      </xdr:spPr>
    </xdr:pic>
    <xdr:clientData/>
  </xdr:twoCellAnchor>
  <xdr:twoCellAnchor>
    <xdr:from>
      <xdr:col>8</xdr:col>
      <xdr:colOff>0</xdr:colOff>
      <xdr:row>91</xdr:row>
      <xdr:rowOff>0</xdr:rowOff>
    </xdr:from>
    <xdr:to>
      <xdr:col>8</xdr:col>
      <xdr:colOff>9525</xdr:colOff>
      <xdr:row>91</xdr:row>
      <xdr:rowOff>9525</xdr:rowOff>
    </xdr:to>
    <xdr:pic>
      <xdr:nvPicPr>
        <xdr:cNvPr id="839" name="Picture 363" descr="https://apps.fldfs.com/SURVEY/Images/spacer.gif">
          <a:extLst>
            <a:ext uri="{FF2B5EF4-FFF2-40B4-BE49-F238E27FC236}">
              <a16:creationId xmlns:a16="http://schemas.microsoft.com/office/drawing/2014/main" id="{00000000-0008-0000-0A00-000047030000}"/>
            </a:ext>
          </a:extLst>
        </xdr:cNvPr>
        <xdr:cNvPicPr>
          <a:picLocks noChangeAspect="1"/>
        </xdr:cNvPicPr>
      </xdr:nvPicPr>
      <xdr:blipFill>
        <a:blip xmlns:r="http://schemas.openxmlformats.org/officeDocument/2006/relationships" r:embed="rId1"/>
        <a:stretch>
          <a:fillRect/>
        </a:stretch>
      </xdr:blipFill>
      <xdr:spPr bwMode="auto">
        <a:xfrm>
          <a:off x="1400175" y="18468975"/>
          <a:ext cx="9525" cy="9525"/>
        </a:xfrm>
        <a:prstGeom prst="rect">
          <a:avLst/>
        </a:prstGeom>
        <a:noFill/>
        <a:ln w="9525">
          <a:noFill/>
        </a:ln>
      </xdr:spPr>
    </xdr:pic>
    <xdr:clientData/>
  </xdr:twoCellAnchor>
  <xdr:twoCellAnchor>
    <xdr:from>
      <xdr:col>8</xdr:col>
      <xdr:colOff>0</xdr:colOff>
      <xdr:row>92</xdr:row>
      <xdr:rowOff>0</xdr:rowOff>
    </xdr:from>
    <xdr:to>
      <xdr:col>8</xdr:col>
      <xdr:colOff>9525</xdr:colOff>
      <xdr:row>92</xdr:row>
      <xdr:rowOff>9525</xdr:rowOff>
    </xdr:to>
    <xdr:pic>
      <xdr:nvPicPr>
        <xdr:cNvPr id="840" name="Picture 363" descr="https://apps.fldfs.com/SURVEY/Images/spacer.gif">
          <a:extLst>
            <a:ext uri="{FF2B5EF4-FFF2-40B4-BE49-F238E27FC236}">
              <a16:creationId xmlns:a16="http://schemas.microsoft.com/office/drawing/2014/main" id="{00000000-0008-0000-0A00-000048030000}"/>
            </a:ext>
          </a:extLst>
        </xdr:cNvPr>
        <xdr:cNvPicPr>
          <a:picLocks noChangeAspect="1"/>
        </xdr:cNvPicPr>
      </xdr:nvPicPr>
      <xdr:blipFill>
        <a:blip xmlns:r="http://schemas.openxmlformats.org/officeDocument/2006/relationships" r:embed="rId1"/>
        <a:stretch>
          <a:fillRect/>
        </a:stretch>
      </xdr:blipFill>
      <xdr:spPr bwMode="auto">
        <a:xfrm>
          <a:off x="1400175" y="18669000"/>
          <a:ext cx="9525" cy="9525"/>
        </a:xfrm>
        <a:prstGeom prst="rect">
          <a:avLst/>
        </a:prstGeom>
        <a:noFill/>
        <a:ln w="9525">
          <a:noFill/>
        </a:ln>
      </xdr:spPr>
    </xdr:pic>
    <xdr:clientData/>
  </xdr:twoCellAnchor>
  <xdr:twoCellAnchor>
    <xdr:from>
      <xdr:col>8</xdr:col>
      <xdr:colOff>0</xdr:colOff>
      <xdr:row>92</xdr:row>
      <xdr:rowOff>0</xdr:rowOff>
    </xdr:from>
    <xdr:to>
      <xdr:col>8</xdr:col>
      <xdr:colOff>9525</xdr:colOff>
      <xdr:row>92</xdr:row>
      <xdr:rowOff>9525</xdr:rowOff>
    </xdr:to>
    <xdr:pic>
      <xdr:nvPicPr>
        <xdr:cNvPr id="841" name="Picture 363" descr="https://apps.fldfs.com/SURVEY/Images/spacer.gif">
          <a:extLst>
            <a:ext uri="{FF2B5EF4-FFF2-40B4-BE49-F238E27FC236}">
              <a16:creationId xmlns:a16="http://schemas.microsoft.com/office/drawing/2014/main" id="{00000000-0008-0000-0A00-000049030000}"/>
            </a:ext>
          </a:extLst>
        </xdr:cNvPr>
        <xdr:cNvPicPr>
          <a:picLocks noChangeAspect="1"/>
        </xdr:cNvPicPr>
      </xdr:nvPicPr>
      <xdr:blipFill>
        <a:blip xmlns:r="http://schemas.openxmlformats.org/officeDocument/2006/relationships" r:embed="rId1"/>
        <a:stretch>
          <a:fillRect/>
        </a:stretch>
      </xdr:blipFill>
      <xdr:spPr bwMode="auto">
        <a:xfrm>
          <a:off x="1400175" y="18669000"/>
          <a:ext cx="9525" cy="9525"/>
        </a:xfrm>
        <a:prstGeom prst="rect">
          <a:avLst/>
        </a:prstGeom>
        <a:noFill/>
        <a:ln w="9525">
          <a:noFill/>
        </a:ln>
      </xdr:spPr>
    </xdr:pic>
    <xdr:clientData/>
  </xdr:twoCellAnchor>
  <xdr:twoCellAnchor>
    <xdr:from>
      <xdr:col>8</xdr:col>
      <xdr:colOff>0</xdr:colOff>
      <xdr:row>92</xdr:row>
      <xdr:rowOff>0</xdr:rowOff>
    </xdr:from>
    <xdr:to>
      <xdr:col>8</xdr:col>
      <xdr:colOff>9525</xdr:colOff>
      <xdr:row>92</xdr:row>
      <xdr:rowOff>9525</xdr:rowOff>
    </xdr:to>
    <xdr:pic>
      <xdr:nvPicPr>
        <xdr:cNvPr id="842" name="Picture 363" descr="https://apps.fldfs.com/SURVEY/Images/spacer.gif">
          <a:extLst>
            <a:ext uri="{FF2B5EF4-FFF2-40B4-BE49-F238E27FC236}">
              <a16:creationId xmlns:a16="http://schemas.microsoft.com/office/drawing/2014/main" id="{00000000-0008-0000-0A00-00004A030000}"/>
            </a:ext>
          </a:extLst>
        </xdr:cNvPr>
        <xdr:cNvPicPr>
          <a:picLocks noChangeAspect="1"/>
        </xdr:cNvPicPr>
      </xdr:nvPicPr>
      <xdr:blipFill>
        <a:blip xmlns:r="http://schemas.openxmlformats.org/officeDocument/2006/relationships" r:embed="rId1"/>
        <a:stretch>
          <a:fillRect/>
        </a:stretch>
      </xdr:blipFill>
      <xdr:spPr bwMode="auto">
        <a:xfrm>
          <a:off x="1400175" y="18669000"/>
          <a:ext cx="9525" cy="9525"/>
        </a:xfrm>
        <a:prstGeom prst="rect">
          <a:avLst/>
        </a:prstGeom>
        <a:noFill/>
        <a:ln w="9525">
          <a:noFill/>
        </a:ln>
      </xdr:spPr>
    </xdr:pic>
    <xdr:clientData/>
  </xdr:twoCellAnchor>
  <xdr:twoCellAnchor>
    <xdr:from>
      <xdr:col>8</xdr:col>
      <xdr:colOff>0</xdr:colOff>
      <xdr:row>92</xdr:row>
      <xdr:rowOff>0</xdr:rowOff>
    </xdr:from>
    <xdr:to>
      <xdr:col>8</xdr:col>
      <xdr:colOff>9525</xdr:colOff>
      <xdr:row>92</xdr:row>
      <xdr:rowOff>9525</xdr:rowOff>
    </xdr:to>
    <xdr:pic>
      <xdr:nvPicPr>
        <xdr:cNvPr id="843" name="Picture 363" descr="https://apps.fldfs.com/SURVEY/Images/spacer.gif">
          <a:extLst>
            <a:ext uri="{FF2B5EF4-FFF2-40B4-BE49-F238E27FC236}">
              <a16:creationId xmlns:a16="http://schemas.microsoft.com/office/drawing/2014/main" id="{00000000-0008-0000-0A00-00004B030000}"/>
            </a:ext>
          </a:extLst>
        </xdr:cNvPr>
        <xdr:cNvPicPr>
          <a:picLocks noChangeAspect="1"/>
        </xdr:cNvPicPr>
      </xdr:nvPicPr>
      <xdr:blipFill>
        <a:blip xmlns:r="http://schemas.openxmlformats.org/officeDocument/2006/relationships" r:embed="rId1"/>
        <a:stretch>
          <a:fillRect/>
        </a:stretch>
      </xdr:blipFill>
      <xdr:spPr bwMode="auto">
        <a:xfrm>
          <a:off x="1400175" y="18669000"/>
          <a:ext cx="9525" cy="9525"/>
        </a:xfrm>
        <a:prstGeom prst="rect">
          <a:avLst/>
        </a:prstGeom>
        <a:noFill/>
        <a:ln w="9525">
          <a:noFill/>
        </a:ln>
      </xdr:spPr>
    </xdr:pic>
    <xdr:clientData/>
  </xdr:twoCellAnchor>
  <xdr:twoCellAnchor>
    <xdr:from>
      <xdr:col>8</xdr:col>
      <xdr:colOff>0</xdr:colOff>
      <xdr:row>94</xdr:row>
      <xdr:rowOff>0</xdr:rowOff>
    </xdr:from>
    <xdr:to>
      <xdr:col>8</xdr:col>
      <xdr:colOff>9525</xdr:colOff>
      <xdr:row>94</xdr:row>
      <xdr:rowOff>9525</xdr:rowOff>
    </xdr:to>
    <xdr:pic>
      <xdr:nvPicPr>
        <xdr:cNvPr id="848" name="Picture 363" descr="https://apps.fldfs.com/SURVEY/Images/spacer.gif">
          <a:extLst>
            <a:ext uri="{FF2B5EF4-FFF2-40B4-BE49-F238E27FC236}">
              <a16:creationId xmlns:a16="http://schemas.microsoft.com/office/drawing/2014/main" id="{00000000-0008-0000-0A00-000050030000}"/>
            </a:ext>
          </a:extLst>
        </xdr:cNvPr>
        <xdr:cNvPicPr>
          <a:picLocks noChangeAspect="1"/>
        </xdr:cNvPicPr>
      </xdr:nvPicPr>
      <xdr:blipFill>
        <a:blip xmlns:r="http://schemas.openxmlformats.org/officeDocument/2006/relationships" r:embed="rId1"/>
        <a:stretch>
          <a:fillRect/>
        </a:stretch>
      </xdr:blipFill>
      <xdr:spPr bwMode="auto">
        <a:xfrm>
          <a:off x="1400175" y="19069050"/>
          <a:ext cx="9525" cy="9525"/>
        </a:xfrm>
        <a:prstGeom prst="rect">
          <a:avLst/>
        </a:prstGeom>
        <a:noFill/>
        <a:ln w="9525">
          <a:noFill/>
        </a:ln>
      </xdr:spPr>
    </xdr:pic>
    <xdr:clientData/>
  </xdr:twoCellAnchor>
  <xdr:twoCellAnchor>
    <xdr:from>
      <xdr:col>8</xdr:col>
      <xdr:colOff>0</xdr:colOff>
      <xdr:row>94</xdr:row>
      <xdr:rowOff>0</xdr:rowOff>
    </xdr:from>
    <xdr:to>
      <xdr:col>8</xdr:col>
      <xdr:colOff>9525</xdr:colOff>
      <xdr:row>94</xdr:row>
      <xdr:rowOff>9525</xdr:rowOff>
    </xdr:to>
    <xdr:pic>
      <xdr:nvPicPr>
        <xdr:cNvPr id="849" name="Picture 363" descr="https://apps.fldfs.com/SURVEY/Images/spacer.gif">
          <a:extLst>
            <a:ext uri="{FF2B5EF4-FFF2-40B4-BE49-F238E27FC236}">
              <a16:creationId xmlns:a16="http://schemas.microsoft.com/office/drawing/2014/main" id="{00000000-0008-0000-0A00-000051030000}"/>
            </a:ext>
          </a:extLst>
        </xdr:cNvPr>
        <xdr:cNvPicPr>
          <a:picLocks noChangeAspect="1"/>
        </xdr:cNvPicPr>
      </xdr:nvPicPr>
      <xdr:blipFill>
        <a:blip xmlns:r="http://schemas.openxmlformats.org/officeDocument/2006/relationships" r:embed="rId1"/>
        <a:stretch>
          <a:fillRect/>
        </a:stretch>
      </xdr:blipFill>
      <xdr:spPr bwMode="auto">
        <a:xfrm>
          <a:off x="1400175" y="19069050"/>
          <a:ext cx="9525" cy="9525"/>
        </a:xfrm>
        <a:prstGeom prst="rect">
          <a:avLst/>
        </a:prstGeom>
        <a:noFill/>
        <a:ln w="9525">
          <a:noFill/>
        </a:ln>
      </xdr:spPr>
    </xdr:pic>
    <xdr:clientData/>
  </xdr:twoCellAnchor>
  <xdr:twoCellAnchor>
    <xdr:from>
      <xdr:col>8</xdr:col>
      <xdr:colOff>0</xdr:colOff>
      <xdr:row>94</xdr:row>
      <xdr:rowOff>0</xdr:rowOff>
    </xdr:from>
    <xdr:to>
      <xdr:col>8</xdr:col>
      <xdr:colOff>9525</xdr:colOff>
      <xdr:row>94</xdr:row>
      <xdr:rowOff>9525</xdr:rowOff>
    </xdr:to>
    <xdr:pic>
      <xdr:nvPicPr>
        <xdr:cNvPr id="850" name="Picture 363" descr="https://apps.fldfs.com/SURVEY/Images/spacer.gif">
          <a:extLst>
            <a:ext uri="{FF2B5EF4-FFF2-40B4-BE49-F238E27FC236}">
              <a16:creationId xmlns:a16="http://schemas.microsoft.com/office/drawing/2014/main" id="{00000000-0008-0000-0A00-000052030000}"/>
            </a:ext>
          </a:extLst>
        </xdr:cNvPr>
        <xdr:cNvPicPr>
          <a:picLocks noChangeAspect="1"/>
        </xdr:cNvPicPr>
      </xdr:nvPicPr>
      <xdr:blipFill>
        <a:blip xmlns:r="http://schemas.openxmlformats.org/officeDocument/2006/relationships" r:embed="rId1"/>
        <a:stretch>
          <a:fillRect/>
        </a:stretch>
      </xdr:blipFill>
      <xdr:spPr bwMode="auto">
        <a:xfrm>
          <a:off x="1400175" y="19069050"/>
          <a:ext cx="9525" cy="9525"/>
        </a:xfrm>
        <a:prstGeom prst="rect">
          <a:avLst/>
        </a:prstGeom>
        <a:noFill/>
        <a:ln w="9525">
          <a:noFill/>
        </a:ln>
      </xdr:spPr>
    </xdr:pic>
    <xdr:clientData/>
  </xdr:twoCellAnchor>
  <xdr:twoCellAnchor>
    <xdr:from>
      <xdr:col>8</xdr:col>
      <xdr:colOff>0</xdr:colOff>
      <xdr:row>94</xdr:row>
      <xdr:rowOff>0</xdr:rowOff>
    </xdr:from>
    <xdr:to>
      <xdr:col>8</xdr:col>
      <xdr:colOff>9525</xdr:colOff>
      <xdr:row>94</xdr:row>
      <xdr:rowOff>9525</xdr:rowOff>
    </xdr:to>
    <xdr:pic>
      <xdr:nvPicPr>
        <xdr:cNvPr id="851" name="Picture 363" descr="https://apps.fldfs.com/SURVEY/Images/spacer.gif">
          <a:extLst>
            <a:ext uri="{FF2B5EF4-FFF2-40B4-BE49-F238E27FC236}">
              <a16:creationId xmlns:a16="http://schemas.microsoft.com/office/drawing/2014/main" id="{00000000-0008-0000-0A00-000053030000}"/>
            </a:ext>
          </a:extLst>
        </xdr:cNvPr>
        <xdr:cNvPicPr>
          <a:picLocks noChangeAspect="1"/>
        </xdr:cNvPicPr>
      </xdr:nvPicPr>
      <xdr:blipFill>
        <a:blip xmlns:r="http://schemas.openxmlformats.org/officeDocument/2006/relationships" r:embed="rId1"/>
        <a:stretch>
          <a:fillRect/>
        </a:stretch>
      </xdr:blipFill>
      <xdr:spPr bwMode="auto">
        <a:xfrm>
          <a:off x="1400175" y="19069050"/>
          <a:ext cx="9525" cy="9525"/>
        </a:xfrm>
        <a:prstGeom prst="rect">
          <a:avLst/>
        </a:prstGeom>
        <a:noFill/>
        <a:ln w="9525">
          <a:noFill/>
        </a:ln>
      </xdr:spPr>
    </xdr:pic>
    <xdr:clientData/>
  </xdr:twoCellAnchor>
  <xdr:twoCellAnchor>
    <xdr:from>
      <xdr:col>8</xdr:col>
      <xdr:colOff>0</xdr:colOff>
      <xdr:row>94</xdr:row>
      <xdr:rowOff>0</xdr:rowOff>
    </xdr:from>
    <xdr:to>
      <xdr:col>8</xdr:col>
      <xdr:colOff>9525</xdr:colOff>
      <xdr:row>94</xdr:row>
      <xdr:rowOff>9525</xdr:rowOff>
    </xdr:to>
    <xdr:pic>
      <xdr:nvPicPr>
        <xdr:cNvPr id="852" name="Picture 363" descr="https://apps.fldfs.com/SURVEY/Images/spacer.gif">
          <a:extLst>
            <a:ext uri="{FF2B5EF4-FFF2-40B4-BE49-F238E27FC236}">
              <a16:creationId xmlns:a16="http://schemas.microsoft.com/office/drawing/2014/main" id="{00000000-0008-0000-0A00-000054030000}"/>
            </a:ext>
          </a:extLst>
        </xdr:cNvPr>
        <xdr:cNvPicPr>
          <a:picLocks noChangeAspect="1"/>
        </xdr:cNvPicPr>
      </xdr:nvPicPr>
      <xdr:blipFill>
        <a:blip xmlns:r="http://schemas.openxmlformats.org/officeDocument/2006/relationships" r:embed="rId1"/>
        <a:stretch>
          <a:fillRect/>
        </a:stretch>
      </xdr:blipFill>
      <xdr:spPr bwMode="auto">
        <a:xfrm>
          <a:off x="1400175" y="19069050"/>
          <a:ext cx="9525" cy="9525"/>
        </a:xfrm>
        <a:prstGeom prst="rect">
          <a:avLst/>
        </a:prstGeom>
        <a:noFill/>
        <a:ln w="9525">
          <a:noFill/>
        </a:ln>
      </xdr:spPr>
    </xdr:pic>
    <xdr:clientData/>
  </xdr:twoCellAnchor>
  <xdr:twoCellAnchor>
    <xdr:from>
      <xdr:col>8</xdr:col>
      <xdr:colOff>0</xdr:colOff>
      <xdr:row>95</xdr:row>
      <xdr:rowOff>0</xdr:rowOff>
    </xdr:from>
    <xdr:to>
      <xdr:col>8</xdr:col>
      <xdr:colOff>9525</xdr:colOff>
      <xdr:row>95</xdr:row>
      <xdr:rowOff>9525</xdr:rowOff>
    </xdr:to>
    <xdr:pic>
      <xdr:nvPicPr>
        <xdr:cNvPr id="853" name="Picture 363" descr="https://apps.fldfs.com/SURVEY/Images/spacer.gif">
          <a:extLst>
            <a:ext uri="{FF2B5EF4-FFF2-40B4-BE49-F238E27FC236}">
              <a16:creationId xmlns:a16="http://schemas.microsoft.com/office/drawing/2014/main" id="{00000000-0008-0000-0A00-000055030000}"/>
            </a:ext>
          </a:extLst>
        </xdr:cNvPr>
        <xdr:cNvPicPr>
          <a:picLocks noChangeAspect="1"/>
        </xdr:cNvPicPr>
      </xdr:nvPicPr>
      <xdr:blipFill>
        <a:blip xmlns:r="http://schemas.openxmlformats.org/officeDocument/2006/relationships" r:embed="rId1"/>
        <a:stretch>
          <a:fillRect/>
        </a:stretch>
      </xdr:blipFill>
      <xdr:spPr bwMode="auto">
        <a:xfrm>
          <a:off x="1400175" y="19269075"/>
          <a:ext cx="9525" cy="9525"/>
        </a:xfrm>
        <a:prstGeom prst="rect">
          <a:avLst/>
        </a:prstGeom>
        <a:noFill/>
        <a:ln w="9525">
          <a:noFill/>
        </a:ln>
      </xdr:spPr>
    </xdr:pic>
    <xdr:clientData/>
  </xdr:twoCellAnchor>
  <xdr:twoCellAnchor>
    <xdr:from>
      <xdr:col>8</xdr:col>
      <xdr:colOff>0</xdr:colOff>
      <xdr:row>95</xdr:row>
      <xdr:rowOff>0</xdr:rowOff>
    </xdr:from>
    <xdr:to>
      <xdr:col>8</xdr:col>
      <xdr:colOff>9525</xdr:colOff>
      <xdr:row>95</xdr:row>
      <xdr:rowOff>9525</xdr:rowOff>
    </xdr:to>
    <xdr:pic>
      <xdr:nvPicPr>
        <xdr:cNvPr id="854" name="Picture 363" descr="https://apps.fldfs.com/SURVEY/Images/spacer.gif">
          <a:extLst>
            <a:ext uri="{FF2B5EF4-FFF2-40B4-BE49-F238E27FC236}">
              <a16:creationId xmlns:a16="http://schemas.microsoft.com/office/drawing/2014/main" id="{00000000-0008-0000-0A00-000056030000}"/>
            </a:ext>
          </a:extLst>
        </xdr:cNvPr>
        <xdr:cNvPicPr>
          <a:picLocks noChangeAspect="1"/>
        </xdr:cNvPicPr>
      </xdr:nvPicPr>
      <xdr:blipFill>
        <a:blip xmlns:r="http://schemas.openxmlformats.org/officeDocument/2006/relationships" r:embed="rId1"/>
        <a:stretch>
          <a:fillRect/>
        </a:stretch>
      </xdr:blipFill>
      <xdr:spPr bwMode="auto">
        <a:xfrm>
          <a:off x="1400175" y="19269075"/>
          <a:ext cx="9525" cy="9525"/>
        </a:xfrm>
        <a:prstGeom prst="rect">
          <a:avLst/>
        </a:prstGeom>
        <a:noFill/>
        <a:ln w="9525">
          <a:noFill/>
        </a:ln>
      </xdr:spPr>
    </xdr:pic>
    <xdr:clientData/>
  </xdr:twoCellAnchor>
  <xdr:twoCellAnchor>
    <xdr:from>
      <xdr:col>8</xdr:col>
      <xdr:colOff>0</xdr:colOff>
      <xdr:row>95</xdr:row>
      <xdr:rowOff>0</xdr:rowOff>
    </xdr:from>
    <xdr:to>
      <xdr:col>8</xdr:col>
      <xdr:colOff>9525</xdr:colOff>
      <xdr:row>95</xdr:row>
      <xdr:rowOff>9525</xdr:rowOff>
    </xdr:to>
    <xdr:pic>
      <xdr:nvPicPr>
        <xdr:cNvPr id="855" name="Picture 363" descr="https://apps.fldfs.com/SURVEY/Images/spacer.gif">
          <a:extLst>
            <a:ext uri="{FF2B5EF4-FFF2-40B4-BE49-F238E27FC236}">
              <a16:creationId xmlns:a16="http://schemas.microsoft.com/office/drawing/2014/main" id="{00000000-0008-0000-0A00-000057030000}"/>
            </a:ext>
          </a:extLst>
        </xdr:cNvPr>
        <xdr:cNvPicPr>
          <a:picLocks noChangeAspect="1"/>
        </xdr:cNvPicPr>
      </xdr:nvPicPr>
      <xdr:blipFill>
        <a:blip xmlns:r="http://schemas.openxmlformats.org/officeDocument/2006/relationships" r:embed="rId1"/>
        <a:stretch>
          <a:fillRect/>
        </a:stretch>
      </xdr:blipFill>
      <xdr:spPr bwMode="auto">
        <a:xfrm>
          <a:off x="1400175" y="19269075"/>
          <a:ext cx="9525" cy="9525"/>
        </a:xfrm>
        <a:prstGeom prst="rect">
          <a:avLst/>
        </a:prstGeom>
        <a:noFill/>
        <a:ln w="9525">
          <a:noFill/>
        </a:ln>
      </xdr:spPr>
    </xdr:pic>
    <xdr:clientData/>
  </xdr:twoCellAnchor>
  <xdr:twoCellAnchor>
    <xdr:from>
      <xdr:col>8</xdr:col>
      <xdr:colOff>0</xdr:colOff>
      <xdr:row>95</xdr:row>
      <xdr:rowOff>0</xdr:rowOff>
    </xdr:from>
    <xdr:to>
      <xdr:col>8</xdr:col>
      <xdr:colOff>9525</xdr:colOff>
      <xdr:row>95</xdr:row>
      <xdr:rowOff>9525</xdr:rowOff>
    </xdr:to>
    <xdr:pic>
      <xdr:nvPicPr>
        <xdr:cNvPr id="856" name="Picture 363" descr="https://apps.fldfs.com/SURVEY/Images/spacer.gif">
          <a:extLst>
            <a:ext uri="{FF2B5EF4-FFF2-40B4-BE49-F238E27FC236}">
              <a16:creationId xmlns:a16="http://schemas.microsoft.com/office/drawing/2014/main" id="{00000000-0008-0000-0A00-000058030000}"/>
            </a:ext>
          </a:extLst>
        </xdr:cNvPr>
        <xdr:cNvPicPr>
          <a:picLocks noChangeAspect="1"/>
        </xdr:cNvPicPr>
      </xdr:nvPicPr>
      <xdr:blipFill>
        <a:blip xmlns:r="http://schemas.openxmlformats.org/officeDocument/2006/relationships" r:embed="rId1"/>
        <a:stretch>
          <a:fillRect/>
        </a:stretch>
      </xdr:blipFill>
      <xdr:spPr bwMode="auto">
        <a:xfrm>
          <a:off x="1400175" y="19269075"/>
          <a:ext cx="9525" cy="9525"/>
        </a:xfrm>
        <a:prstGeom prst="rect">
          <a:avLst/>
        </a:prstGeom>
        <a:noFill/>
        <a:ln w="9525">
          <a:noFill/>
        </a:ln>
      </xdr:spPr>
    </xdr:pic>
    <xdr:clientData/>
  </xdr:twoCellAnchor>
  <xdr:twoCellAnchor>
    <xdr:from>
      <xdr:col>8</xdr:col>
      <xdr:colOff>0</xdr:colOff>
      <xdr:row>95</xdr:row>
      <xdr:rowOff>0</xdr:rowOff>
    </xdr:from>
    <xdr:to>
      <xdr:col>8</xdr:col>
      <xdr:colOff>9525</xdr:colOff>
      <xdr:row>95</xdr:row>
      <xdr:rowOff>9525</xdr:rowOff>
    </xdr:to>
    <xdr:pic>
      <xdr:nvPicPr>
        <xdr:cNvPr id="857" name="Picture 363" descr="https://apps.fldfs.com/SURVEY/Images/spacer.gif">
          <a:extLst>
            <a:ext uri="{FF2B5EF4-FFF2-40B4-BE49-F238E27FC236}">
              <a16:creationId xmlns:a16="http://schemas.microsoft.com/office/drawing/2014/main" id="{00000000-0008-0000-0A00-000059030000}"/>
            </a:ext>
          </a:extLst>
        </xdr:cNvPr>
        <xdr:cNvPicPr>
          <a:picLocks noChangeAspect="1"/>
        </xdr:cNvPicPr>
      </xdr:nvPicPr>
      <xdr:blipFill>
        <a:blip xmlns:r="http://schemas.openxmlformats.org/officeDocument/2006/relationships" r:embed="rId1"/>
        <a:stretch>
          <a:fillRect/>
        </a:stretch>
      </xdr:blipFill>
      <xdr:spPr bwMode="auto">
        <a:xfrm>
          <a:off x="1400175" y="19269075"/>
          <a:ext cx="9525" cy="9525"/>
        </a:xfrm>
        <a:prstGeom prst="rect">
          <a:avLst/>
        </a:prstGeom>
        <a:noFill/>
        <a:ln w="9525">
          <a:noFill/>
        </a:ln>
      </xdr:spPr>
    </xdr:pic>
    <xdr:clientData/>
  </xdr:twoCellAnchor>
  <xdr:twoCellAnchor>
    <xdr:from>
      <xdr:col>8</xdr:col>
      <xdr:colOff>0</xdr:colOff>
      <xdr:row>96</xdr:row>
      <xdr:rowOff>0</xdr:rowOff>
    </xdr:from>
    <xdr:to>
      <xdr:col>8</xdr:col>
      <xdr:colOff>9525</xdr:colOff>
      <xdr:row>96</xdr:row>
      <xdr:rowOff>9525</xdr:rowOff>
    </xdr:to>
    <xdr:pic>
      <xdr:nvPicPr>
        <xdr:cNvPr id="858" name="Picture 363" descr="https://apps.fldfs.com/SURVEY/Images/spacer.gif">
          <a:extLst>
            <a:ext uri="{FF2B5EF4-FFF2-40B4-BE49-F238E27FC236}">
              <a16:creationId xmlns:a16="http://schemas.microsoft.com/office/drawing/2014/main" id="{00000000-0008-0000-0A00-00005A030000}"/>
            </a:ext>
          </a:extLst>
        </xdr:cNvPr>
        <xdr:cNvPicPr>
          <a:picLocks noChangeAspect="1"/>
        </xdr:cNvPicPr>
      </xdr:nvPicPr>
      <xdr:blipFill>
        <a:blip xmlns:r="http://schemas.openxmlformats.org/officeDocument/2006/relationships" r:embed="rId1"/>
        <a:stretch>
          <a:fillRect/>
        </a:stretch>
      </xdr:blipFill>
      <xdr:spPr bwMode="auto">
        <a:xfrm>
          <a:off x="1400175" y="19469100"/>
          <a:ext cx="9525" cy="9525"/>
        </a:xfrm>
        <a:prstGeom prst="rect">
          <a:avLst/>
        </a:prstGeom>
        <a:noFill/>
        <a:ln w="9525">
          <a:noFill/>
        </a:ln>
      </xdr:spPr>
    </xdr:pic>
    <xdr:clientData/>
  </xdr:twoCellAnchor>
  <xdr:twoCellAnchor>
    <xdr:from>
      <xdr:col>8</xdr:col>
      <xdr:colOff>0</xdr:colOff>
      <xdr:row>96</xdr:row>
      <xdr:rowOff>0</xdr:rowOff>
    </xdr:from>
    <xdr:to>
      <xdr:col>8</xdr:col>
      <xdr:colOff>9525</xdr:colOff>
      <xdr:row>96</xdr:row>
      <xdr:rowOff>9525</xdr:rowOff>
    </xdr:to>
    <xdr:pic>
      <xdr:nvPicPr>
        <xdr:cNvPr id="859" name="Picture 363" descr="https://apps.fldfs.com/SURVEY/Images/spacer.gif">
          <a:extLst>
            <a:ext uri="{FF2B5EF4-FFF2-40B4-BE49-F238E27FC236}">
              <a16:creationId xmlns:a16="http://schemas.microsoft.com/office/drawing/2014/main" id="{00000000-0008-0000-0A00-00005B030000}"/>
            </a:ext>
          </a:extLst>
        </xdr:cNvPr>
        <xdr:cNvPicPr>
          <a:picLocks noChangeAspect="1"/>
        </xdr:cNvPicPr>
      </xdr:nvPicPr>
      <xdr:blipFill>
        <a:blip xmlns:r="http://schemas.openxmlformats.org/officeDocument/2006/relationships" r:embed="rId1"/>
        <a:stretch>
          <a:fillRect/>
        </a:stretch>
      </xdr:blipFill>
      <xdr:spPr bwMode="auto">
        <a:xfrm>
          <a:off x="1400175" y="19469100"/>
          <a:ext cx="9525" cy="9525"/>
        </a:xfrm>
        <a:prstGeom prst="rect">
          <a:avLst/>
        </a:prstGeom>
        <a:noFill/>
        <a:ln w="9525">
          <a:noFill/>
        </a:ln>
      </xdr:spPr>
    </xdr:pic>
    <xdr:clientData/>
  </xdr:twoCellAnchor>
  <xdr:twoCellAnchor>
    <xdr:from>
      <xdr:col>8</xdr:col>
      <xdr:colOff>0</xdr:colOff>
      <xdr:row>96</xdr:row>
      <xdr:rowOff>0</xdr:rowOff>
    </xdr:from>
    <xdr:to>
      <xdr:col>8</xdr:col>
      <xdr:colOff>9525</xdr:colOff>
      <xdr:row>96</xdr:row>
      <xdr:rowOff>9525</xdr:rowOff>
    </xdr:to>
    <xdr:pic>
      <xdr:nvPicPr>
        <xdr:cNvPr id="860" name="Picture 363" descr="https://apps.fldfs.com/SURVEY/Images/spacer.gif">
          <a:extLst>
            <a:ext uri="{FF2B5EF4-FFF2-40B4-BE49-F238E27FC236}">
              <a16:creationId xmlns:a16="http://schemas.microsoft.com/office/drawing/2014/main" id="{00000000-0008-0000-0A00-00005C030000}"/>
            </a:ext>
          </a:extLst>
        </xdr:cNvPr>
        <xdr:cNvPicPr>
          <a:picLocks noChangeAspect="1"/>
        </xdr:cNvPicPr>
      </xdr:nvPicPr>
      <xdr:blipFill>
        <a:blip xmlns:r="http://schemas.openxmlformats.org/officeDocument/2006/relationships" r:embed="rId1"/>
        <a:stretch>
          <a:fillRect/>
        </a:stretch>
      </xdr:blipFill>
      <xdr:spPr bwMode="auto">
        <a:xfrm>
          <a:off x="1400175" y="19469100"/>
          <a:ext cx="9525" cy="9525"/>
        </a:xfrm>
        <a:prstGeom prst="rect">
          <a:avLst/>
        </a:prstGeom>
        <a:noFill/>
        <a:ln w="9525">
          <a:noFill/>
        </a:ln>
      </xdr:spPr>
    </xdr:pic>
    <xdr:clientData/>
  </xdr:twoCellAnchor>
  <xdr:twoCellAnchor>
    <xdr:from>
      <xdr:col>8</xdr:col>
      <xdr:colOff>0</xdr:colOff>
      <xdr:row>96</xdr:row>
      <xdr:rowOff>0</xdr:rowOff>
    </xdr:from>
    <xdr:to>
      <xdr:col>8</xdr:col>
      <xdr:colOff>9525</xdr:colOff>
      <xdr:row>96</xdr:row>
      <xdr:rowOff>9525</xdr:rowOff>
    </xdr:to>
    <xdr:pic>
      <xdr:nvPicPr>
        <xdr:cNvPr id="861" name="Picture 363" descr="https://apps.fldfs.com/SURVEY/Images/spacer.gif">
          <a:extLst>
            <a:ext uri="{FF2B5EF4-FFF2-40B4-BE49-F238E27FC236}">
              <a16:creationId xmlns:a16="http://schemas.microsoft.com/office/drawing/2014/main" id="{00000000-0008-0000-0A00-00005D030000}"/>
            </a:ext>
          </a:extLst>
        </xdr:cNvPr>
        <xdr:cNvPicPr>
          <a:picLocks noChangeAspect="1"/>
        </xdr:cNvPicPr>
      </xdr:nvPicPr>
      <xdr:blipFill>
        <a:blip xmlns:r="http://schemas.openxmlformats.org/officeDocument/2006/relationships" r:embed="rId1"/>
        <a:stretch>
          <a:fillRect/>
        </a:stretch>
      </xdr:blipFill>
      <xdr:spPr bwMode="auto">
        <a:xfrm>
          <a:off x="1400175" y="19469100"/>
          <a:ext cx="9525" cy="9525"/>
        </a:xfrm>
        <a:prstGeom prst="rect">
          <a:avLst/>
        </a:prstGeom>
        <a:noFill/>
        <a:ln w="9525">
          <a:noFill/>
        </a:ln>
      </xdr:spPr>
    </xdr:pic>
    <xdr:clientData/>
  </xdr:twoCellAnchor>
  <xdr:twoCellAnchor>
    <xdr:from>
      <xdr:col>8</xdr:col>
      <xdr:colOff>0</xdr:colOff>
      <xdr:row>96</xdr:row>
      <xdr:rowOff>0</xdr:rowOff>
    </xdr:from>
    <xdr:to>
      <xdr:col>8</xdr:col>
      <xdr:colOff>9525</xdr:colOff>
      <xdr:row>96</xdr:row>
      <xdr:rowOff>9525</xdr:rowOff>
    </xdr:to>
    <xdr:pic>
      <xdr:nvPicPr>
        <xdr:cNvPr id="862" name="Picture 363" descr="https://apps.fldfs.com/SURVEY/Images/spacer.gif">
          <a:extLst>
            <a:ext uri="{FF2B5EF4-FFF2-40B4-BE49-F238E27FC236}">
              <a16:creationId xmlns:a16="http://schemas.microsoft.com/office/drawing/2014/main" id="{00000000-0008-0000-0A00-00005E030000}"/>
            </a:ext>
          </a:extLst>
        </xdr:cNvPr>
        <xdr:cNvPicPr>
          <a:picLocks noChangeAspect="1"/>
        </xdr:cNvPicPr>
      </xdr:nvPicPr>
      <xdr:blipFill>
        <a:blip xmlns:r="http://schemas.openxmlformats.org/officeDocument/2006/relationships" r:embed="rId1"/>
        <a:stretch>
          <a:fillRect/>
        </a:stretch>
      </xdr:blipFill>
      <xdr:spPr bwMode="auto">
        <a:xfrm>
          <a:off x="1400175" y="19469100"/>
          <a:ext cx="9525" cy="9525"/>
        </a:xfrm>
        <a:prstGeom prst="rect">
          <a:avLst/>
        </a:prstGeom>
        <a:noFill/>
        <a:ln w="9525">
          <a:noFill/>
        </a:ln>
      </xdr:spPr>
    </xdr:pic>
    <xdr:clientData/>
  </xdr:twoCellAnchor>
  <xdr:twoCellAnchor>
    <xdr:from>
      <xdr:col>8</xdr:col>
      <xdr:colOff>0</xdr:colOff>
      <xdr:row>97</xdr:row>
      <xdr:rowOff>0</xdr:rowOff>
    </xdr:from>
    <xdr:to>
      <xdr:col>8</xdr:col>
      <xdr:colOff>9525</xdr:colOff>
      <xdr:row>97</xdr:row>
      <xdr:rowOff>9525</xdr:rowOff>
    </xdr:to>
    <xdr:pic>
      <xdr:nvPicPr>
        <xdr:cNvPr id="863" name="Picture 363" descr="https://apps.fldfs.com/SURVEY/Images/spacer.gif">
          <a:extLst>
            <a:ext uri="{FF2B5EF4-FFF2-40B4-BE49-F238E27FC236}">
              <a16:creationId xmlns:a16="http://schemas.microsoft.com/office/drawing/2014/main" id="{00000000-0008-0000-0A00-00005F030000}"/>
            </a:ext>
          </a:extLst>
        </xdr:cNvPr>
        <xdr:cNvPicPr>
          <a:picLocks noChangeAspect="1"/>
        </xdr:cNvPicPr>
      </xdr:nvPicPr>
      <xdr:blipFill>
        <a:blip xmlns:r="http://schemas.openxmlformats.org/officeDocument/2006/relationships" r:embed="rId1"/>
        <a:stretch>
          <a:fillRect/>
        </a:stretch>
      </xdr:blipFill>
      <xdr:spPr bwMode="auto">
        <a:xfrm>
          <a:off x="1400175" y="19669125"/>
          <a:ext cx="9525" cy="9525"/>
        </a:xfrm>
        <a:prstGeom prst="rect">
          <a:avLst/>
        </a:prstGeom>
        <a:noFill/>
        <a:ln w="9525">
          <a:noFill/>
        </a:ln>
      </xdr:spPr>
    </xdr:pic>
    <xdr:clientData/>
  </xdr:twoCellAnchor>
  <xdr:twoCellAnchor>
    <xdr:from>
      <xdr:col>8</xdr:col>
      <xdr:colOff>0</xdr:colOff>
      <xdr:row>97</xdr:row>
      <xdr:rowOff>0</xdr:rowOff>
    </xdr:from>
    <xdr:to>
      <xdr:col>8</xdr:col>
      <xdr:colOff>9525</xdr:colOff>
      <xdr:row>97</xdr:row>
      <xdr:rowOff>9525</xdr:rowOff>
    </xdr:to>
    <xdr:pic>
      <xdr:nvPicPr>
        <xdr:cNvPr id="864" name="Picture 363" descr="https://apps.fldfs.com/SURVEY/Images/spacer.gif">
          <a:extLst>
            <a:ext uri="{FF2B5EF4-FFF2-40B4-BE49-F238E27FC236}">
              <a16:creationId xmlns:a16="http://schemas.microsoft.com/office/drawing/2014/main" id="{00000000-0008-0000-0A00-000060030000}"/>
            </a:ext>
          </a:extLst>
        </xdr:cNvPr>
        <xdr:cNvPicPr>
          <a:picLocks noChangeAspect="1"/>
        </xdr:cNvPicPr>
      </xdr:nvPicPr>
      <xdr:blipFill>
        <a:blip xmlns:r="http://schemas.openxmlformats.org/officeDocument/2006/relationships" r:embed="rId1"/>
        <a:stretch>
          <a:fillRect/>
        </a:stretch>
      </xdr:blipFill>
      <xdr:spPr bwMode="auto">
        <a:xfrm>
          <a:off x="1400175" y="19669125"/>
          <a:ext cx="9525" cy="9525"/>
        </a:xfrm>
        <a:prstGeom prst="rect">
          <a:avLst/>
        </a:prstGeom>
        <a:noFill/>
        <a:ln w="9525">
          <a:noFill/>
        </a:ln>
      </xdr:spPr>
    </xdr:pic>
    <xdr:clientData/>
  </xdr:twoCellAnchor>
  <xdr:twoCellAnchor>
    <xdr:from>
      <xdr:col>8</xdr:col>
      <xdr:colOff>0</xdr:colOff>
      <xdr:row>97</xdr:row>
      <xdr:rowOff>0</xdr:rowOff>
    </xdr:from>
    <xdr:to>
      <xdr:col>8</xdr:col>
      <xdr:colOff>9525</xdr:colOff>
      <xdr:row>97</xdr:row>
      <xdr:rowOff>9525</xdr:rowOff>
    </xdr:to>
    <xdr:pic>
      <xdr:nvPicPr>
        <xdr:cNvPr id="865" name="Picture 363" descr="https://apps.fldfs.com/SURVEY/Images/spacer.gif">
          <a:extLst>
            <a:ext uri="{FF2B5EF4-FFF2-40B4-BE49-F238E27FC236}">
              <a16:creationId xmlns:a16="http://schemas.microsoft.com/office/drawing/2014/main" id="{00000000-0008-0000-0A00-000061030000}"/>
            </a:ext>
          </a:extLst>
        </xdr:cNvPr>
        <xdr:cNvPicPr>
          <a:picLocks noChangeAspect="1"/>
        </xdr:cNvPicPr>
      </xdr:nvPicPr>
      <xdr:blipFill>
        <a:blip xmlns:r="http://schemas.openxmlformats.org/officeDocument/2006/relationships" r:embed="rId1"/>
        <a:stretch>
          <a:fillRect/>
        </a:stretch>
      </xdr:blipFill>
      <xdr:spPr bwMode="auto">
        <a:xfrm>
          <a:off x="1400175" y="19669125"/>
          <a:ext cx="9525" cy="9525"/>
        </a:xfrm>
        <a:prstGeom prst="rect">
          <a:avLst/>
        </a:prstGeom>
        <a:noFill/>
        <a:ln w="9525">
          <a:noFill/>
        </a:ln>
      </xdr:spPr>
    </xdr:pic>
    <xdr:clientData/>
  </xdr:twoCellAnchor>
  <xdr:twoCellAnchor>
    <xdr:from>
      <xdr:col>8</xdr:col>
      <xdr:colOff>0</xdr:colOff>
      <xdr:row>97</xdr:row>
      <xdr:rowOff>0</xdr:rowOff>
    </xdr:from>
    <xdr:to>
      <xdr:col>8</xdr:col>
      <xdr:colOff>9525</xdr:colOff>
      <xdr:row>97</xdr:row>
      <xdr:rowOff>9525</xdr:rowOff>
    </xdr:to>
    <xdr:pic>
      <xdr:nvPicPr>
        <xdr:cNvPr id="866" name="Picture 363" descr="https://apps.fldfs.com/SURVEY/Images/spacer.gif">
          <a:extLst>
            <a:ext uri="{FF2B5EF4-FFF2-40B4-BE49-F238E27FC236}">
              <a16:creationId xmlns:a16="http://schemas.microsoft.com/office/drawing/2014/main" id="{00000000-0008-0000-0A00-000062030000}"/>
            </a:ext>
          </a:extLst>
        </xdr:cNvPr>
        <xdr:cNvPicPr>
          <a:picLocks noChangeAspect="1"/>
        </xdr:cNvPicPr>
      </xdr:nvPicPr>
      <xdr:blipFill>
        <a:blip xmlns:r="http://schemas.openxmlformats.org/officeDocument/2006/relationships" r:embed="rId1"/>
        <a:stretch>
          <a:fillRect/>
        </a:stretch>
      </xdr:blipFill>
      <xdr:spPr bwMode="auto">
        <a:xfrm>
          <a:off x="1400175" y="19669125"/>
          <a:ext cx="9525" cy="9525"/>
        </a:xfrm>
        <a:prstGeom prst="rect">
          <a:avLst/>
        </a:prstGeom>
        <a:noFill/>
        <a:ln w="9525">
          <a:noFill/>
        </a:ln>
      </xdr:spPr>
    </xdr:pic>
    <xdr:clientData/>
  </xdr:twoCellAnchor>
  <xdr:twoCellAnchor>
    <xdr:from>
      <xdr:col>8</xdr:col>
      <xdr:colOff>0</xdr:colOff>
      <xdr:row>97</xdr:row>
      <xdr:rowOff>0</xdr:rowOff>
    </xdr:from>
    <xdr:to>
      <xdr:col>8</xdr:col>
      <xdr:colOff>9525</xdr:colOff>
      <xdr:row>97</xdr:row>
      <xdr:rowOff>9525</xdr:rowOff>
    </xdr:to>
    <xdr:pic>
      <xdr:nvPicPr>
        <xdr:cNvPr id="867" name="Picture 363" descr="https://apps.fldfs.com/SURVEY/Images/spacer.gif">
          <a:extLst>
            <a:ext uri="{FF2B5EF4-FFF2-40B4-BE49-F238E27FC236}">
              <a16:creationId xmlns:a16="http://schemas.microsoft.com/office/drawing/2014/main" id="{00000000-0008-0000-0A00-000063030000}"/>
            </a:ext>
          </a:extLst>
        </xdr:cNvPr>
        <xdr:cNvPicPr>
          <a:picLocks noChangeAspect="1"/>
        </xdr:cNvPicPr>
      </xdr:nvPicPr>
      <xdr:blipFill>
        <a:blip xmlns:r="http://schemas.openxmlformats.org/officeDocument/2006/relationships" r:embed="rId1"/>
        <a:stretch>
          <a:fillRect/>
        </a:stretch>
      </xdr:blipFill>
      <xdr:spPr bwMode="auto">
        <a:xfrm>
          <a:off x="1400175" y="19669125"/>
          <a:ext cx="9525" cy="9525"/>
        </a:xfrm>
        <a:prstGeom prst="rect">
          <a:avLst/>
        </a:prstGeom>
        <a:noFill/>
        <a:ln w="9525">
          <a:noFill/>
        </a:ln>
      </xdr:spPr>
    </xdr:pic>
    <xdr:clientData/>
  </xdr:twoCellAnchor>
  <xdr:twoCellAnchor>
    <xdr:from>
      <xdr:col>8</xdr:col>
      <xdr:colOff>0</xdr:colOff>
      <xdr:row>98</xdr:row>
      <xdr:rowOff>0</xdr:rowOff>
    </xdr:from>
    <xdr:to>
      <xdr:col>8</xdr:col>
      <xdr:colOff>9525</xdr:colOff>
      <xdr:row>98</xdr:row>
      <xdr:rowOff>9525</xdr:rowOff>
    </xdr:to>
    <xdr:pic>
      <xdr:nvPicPr>
        <xdr:cNvPr id="868" name="Picture 363" descr="https://apps.fldfs.com/SURVEY/Images/spacer.gif">
          <a:extLst>
            <a:ext uri="{FF2B5EF4-FFF2-40B4-BE49-F238E27FC236}">
              <a16:creationId xmlns:a16="http://schemas.microsoft.com/office/drawing/2014/main" id="{00000000-0008-0000-0A00-000064030000}"/>
            </a:ext>
          </a:extLst>
        </xdr:cNvPr>
        <xdr:cNvPicPr>
          <a:picLocks noChangeAspect="1"/>
        </xdr:cNvPicPr>
      </xdr:nvPicPr>
      <xdr:blipFill>
        <a:blip xmlns:r="http://schemas.openxmlformats.org/officeDocument/2006/relationships" r:embed="rId1"/>
        <a:stretch>
          <a:fillRect/>
        </a:stretch>
      </xdr:blipFill>
      <xdr:spPr bwMode="auto">
        <a:xfrm>
          <a:off x="1400175" y="19869150"/>
          <a:ext cx="9525" cy="9525"/>
        </a:xfrm>
        <a:prstGeom prst="rect">
          <a:avLst/>
        </a:prstGeom>
        <a:noFill/>
        <a:ln w="9525">
          <a:noFill/>
        </a:ln>
      </xdr:spPr>
    </xdr:pic>
    <xdr:clientData/>
  </xdr:twoCellAnchor>
  <xdr:twoCellAnchor>
    <xdr:from>
      <xdr:col>8</xdr:col>
      <xdr:colOff>0</xdr:colOff>
      <xdr:row>98</xdr:row>
      <xdr:rowOff>0</xdr:rowOff>
    </xdr:from>
    <xdr:to>
      <xdr:col>8</xdr:col>
      <xdr:colOff>9525</xdr:colOff>
      <xdr:row>98</xdr:row>
      <xdr:rowOff>9525</xdr:rowOff>
    </xdr:to>
    <xdr:pic>
      <xdr:nvPicPr>
        <xdr:cNvPr id="869" name="Picture 363" descr="https://apps.fldfs.com/SURVEY/Images/spacer.gif">
          <a:extLst>
            <a:ext uri="{FF2B5EF4-FFF2-40B4-BE49-F238E27FC236}">
              <a16:creationId xmlns:a16="http://schemas.microsoft.com/office/drawing/2014/main" id="{00000000-0008-0000-0A00-000065030000}"/>
            </a:ext>
          </a:extLst>
        </xdr:cNvPr>
        <xdr:cNvPicPr>
          <a:picLocks noChangeAspect="1"/>
        </xdr:cNvPicPr>
      </xdr:nvPicPr>
      <xdr:blipFill>
        <a:blip xmlns:r="http://schemas.openxmlformats.org/officeDocument/2006/relationships" r:embed="rId1"/>
        <a:stretch>
          <a:fillRect/>
        </a:stretch>
      </xdr:blipFill>
      <xdr:spPr bwMode="auto">
        <a:xfrm>
          <a:off x="1400175" y="19869150"/>
          <a:ext cx="9525" cy="9525"/>
        </a:xfrm>
        <a:prstGeom prst="rect">
          <a:avLst/>
        </a:prstGeom>
        <a:noFill/>
        <a:ln w="9525">
          <a:noFill/>
        </a:ln>
      </xdr:spPr>
    </xdr:pic>
    <xdr:clientData/>
  </xdr:twoCellAnchor>
  <xdr:twoCellAnchor>
    <xdr:from>
      <xdr:col>8</xdr:col>
      <xdr:colOff>0</xdr:colOff>
      <xdr:row>98</xdr:row>
      <xdr:rowOff>0</xdr:rowOff>
    </xdr:from>
    <xdr:to>
      <xdr:col>8</xdr:col>
      <xdr:colOff>9525</xdr:colOff>
      <xdr:row>98</xdr:row>
      <xdr:rowOff>9525</xdr:rowOff>
    </xdr:to>
    <xdr:pic>
      <xdr:nvPicPr>
        <xdr:cNvPr id="870" name="Picture 363" descr="https://apps.fldfs.com/SURVEY/Images/spacer.gif">
          <a:extLst>
            <a:ext uri="{FF2B5EF4-FFF2-40B4-BE49-F238E27FC236}">
              <a16:creationId xmlns:a16="http://schemas.microsoft.com/office/drawing/2014/main" id="{00000000-0008-0000-0A00-000066030000}"/>
            </a:ext>
          </a:extLst>
        </xdr:cNvPr>
        <xdr:cNvPicPr>
          <a:picLocks noChangeAspect="1"/>
        </xdr:cNvPicPr>
      </xdr:nvPicPr>
      <xdr:blipFill>
        <a:blip xmlns:r="http://schemas.openxmlformats.org/officeDocument/2006/relationships" r:embed="rId1"/>
        <a:stretch>
          <a:fillRect/>
        </a:stretch>
      </xdr:blipFill>
      <xdr:spPr bwMode="auto">
        <a:xfrm>
          <a:off x="1400175" y="19869150"/>
          <a:ext cx="9525" cy="9525"/>
        </a:xfrm>
        <a:prstGeom prst="rect">
          <a:avLst/>
        </a:prstGeom>
        <a:noFill/>
        <a:ln w="9525">
          <a:noFill/>
        </a:ln>
      </xdr:spPr>
    </xdr:pic>
    <xdr:clientData/>
  </xdr:twoCellAnchor>
  <xdr:twoCellAnchor>
    <xdr:from>
      <xdr:col>8</xdr:col>
      <xdr:colOff>0</xdr:colOff>
      <xdr:row>98</xdr:row>
      <xdr:rowOff>0</xdr:rowOff>
    </xdr:from>
    <xdr:to>
      <xdr:col>8</xdr:col>
      <xdr:colOff>9525</xdr:colOff>
      <xdr:row>98</xdr:row>
      <xdr:rowOff>9525</xdr:rowOff>
    </xdr:to>
    <xdr:pic>
      <xdr:nvPicPr>
        <xdr:cNvPr id="871" name="Picture 363" descr="https://apps.fldfs.com/SURVEY/Images/spacer.gif">
          <a:extLst>
            <a:ext uri="{FF2B5EF4-FFF2-40B4-BE49-F238E27FC236}">
              <a16:creationId xmlns:a16="http://schemas.microsoft.com/office/drawing/2014/main" id="{00000000-0008-0000-0A00-000067030000}"/>
            </a:ext>
          </a:extLst>
        </xdr:cNvPr>
        <xdr:cNvPicPr>
          <a:picLocks noChangeAspect="1"/>
        </xdr:cNvPicPr>
      </xdr:nvPicPr>
      <xdr:blipFill>
        <a:blip xmlns:r="http://schemas.openxmlformats.org/officeDocument/2006/relationships" r:embed="rId1"/>
        <a:stretch>
          <a:fillRect/>
        </a:stretch>
      </xdr:blipFill>
      <xdr:spPr bwMode="auto">
        <a:xfrm>
          <a:off x="1400175" y="19869150"/>
          <a:ext cx="9525" cy="9525"/>
        </a:xfrm>
        <a:prstGeom prst="rect">
          <a:avLst/>
        </a:prstGeom>
        <a:noFill/>
        <a:ln w="9525">
          <a:noFill/>
        </a:ln>
      </xdr:spPr>
    </xdr:pic>
    <xdr:clientData/>
  </xdr:twoCellAnchor>
  <xdr:twoCellAnchor>
    <xdr:from>
      <xdr:col>8</xdr:col>
      <xdr:colOff>0</xdr:colOff>
      <xdr:row>98</xdr:row>
      <xdr:rowOff>0</xdr:rowOff>
    </xdr:from>
    <xdr:to>
      <xdr:col>8</xdr:col>
      <xdr:colOff>9525</xdr:colOff>
      <xdr:row>98</xdr:row>
      <xdr:rowOff>9525</xdr:rowOff>
    </xdr:to>
    <xdr:pic>
      <xdr:nvPicPr>
        <xdr:cNvPr id="872" name="Picture 363" descr="https://apps.fldfs.com/SURVEY/Images/spacer.gif">
          <a:extLst>
            <a:ext uri="{FF2B5EF4-FFF2-40B4-BE49-F238E27FC236}">
              <a16:creationId xmlns:a16="http://schemas.microsoft.com/office/drawing/2014/main" id="{00000000-0008-0000-0A00-000068030000}"/>
            </a:ext>
          </a:extLst>
        </xdr:cNvPr>
        <xdr:cNvPicPr>
          <a:picLocks noChangeAspect="1"/>
        </xdr:cNvPicPr>
      </xdr:nvPicPr>
      <xdr:blipFill>
        <a:blip xmlns:r="http://schemas.openxmlformats.org/officeDocument/2006/relationships" r:embed="rId1"/>
        <a:stretch>
          <a:fillRect/>
        </a:stretch>
      </xdr:blipFill>
      <xdr:spPr bwMode="auto">
        <a:xfrm>
          <a:off x="1400175" y="19869150"/>
          <a:ext cx="9525" cy="9525"/>
        </a:xfrm>
        <a:prstGeom prst="rect">
          <a:avLst/>
        </a:prstGeom>
        <a:noFill/>
        <a:ln w="9525">
          <a:noFill/>
        </a:ln>
      </xdr:spPr>
    </xdr:pic>
    <xdr:clientData/>
  </xdr:twoCellAnchor>
  <xdr:twoCellAnchor>
    <xdr:from>
      <xdr:col>8</xdr:col>
      <xdr:colOff>0</xdr:colOff>
      <xdr:row>99</xdr:row>
      <xdr:rowOff>0</xdr:rowOff>
    </xdr:from>
    <xdr:to>
      <xdr:col>8</xdr:col>
      <xdr:colOff>9525</xdr:colOff>
      <xdr:row>99</xdr:row>
      <xdr:rowOff>9525</xdr:rowOff>
    </xdr:to>
    <xdr:pic>
      <xdr:nvPicPr>
        <xdr:cNvPr id="873" name="Picture 363" descr="https://apps.fldfs.com/SURVEY/Images/spacer.gif">
          <a:extLst>
            <a:ext uri="{FF2B5EF4-FFF2-40B4-BE49-F238E27FC236}">
              <a16:creationId xmlns:a16="http://schemas.microsoft.com/office/drawing/2014/main" id="{00000000-0008-0000-0A00-000069030000}"/>
            </a:ext>
          </a:extLst>
        </xdr:cNvPr>
        <xdr:cNvPicPr>
          <a:picLocks noChangeAspect="1"/>
        </xdr:cNvPicPr>
      </xdr:nvPicPr>
      <xdr:blipFill>
        <a:blip xmlns:r="http://schemas.openxmlformats.org/officeDocument/2006/relationships" r:embed="rId1"/>
        <a:stretch>
          <a:fillRect/>
        </a:stretch>
      </xdr:blipFill>
      <xdr:spPr bwMode="auto">
        <a:xfrm>
          <a:off x="1400175" y="20069175"/>
          <a:ext cx="9525" cy="9525"/>
        </a:xfrm>
        <a:prstGeom prst="rect">
          <a:avLst/>
        </a:prstGeom>
        <a:noFill/>
        <a:ln w="9525">
          <a:noFill/>
        </a:ln>
      </xdr:spPr>
    </xdr:pic>
    <xdr:clientData/>
  </xdr:twoCellAnchor>
  <xdr:twoCellAnchor>
    <xdr:from>
      <xdr:col>8</xdr:col>
      <xdr:colOff>0</xdr:colOff>
      <xdr:row>99</xdr:row>
      <xdr:rowOff>0</xdr:rowOff>
    </xdr:from>
    <xdr:to>
      <xdr:col>8</xdr:col>
      <xdr:colOff>9525</xdr:colOff>
      <xdr:row>99</xdr:row>
      <xdr:rowOff>9525</xdr:rowOff>
    </xdr:to>
    <xdr:pic>
      <xdr:nvPicPr>
        <xdr:cNvPr id="874" name="Picture 363" descr="https://apps.fldfs.com/SURVEY/Images/spacer.gif">
          <a:extLst>
            <a:ext uri="{FF2B5EF4-FFF2-40B4-BE49-F238E27FC236}">
              <a16:creationId xmlns:a16="http://schemas.microsoft.com/office/drawing/2014/main" id="{00000000-0008-0000-0A00-00006A030000}"/>
            </a:ext>
          </a:extLst>
        </xdr:cNvPr>
        <xdr:cNvPicPr>
          <a:picLocks noChangeAspect="1"/>
        </xdr:cNvPicPr>
      </xdr:nvPicPr>
      <xdr:blipFill>
        <a:blip xmlns:r="http://schemas.openxmlformats.org/officeDocument/2006/relationships" r:embed="rId1"/>
        <a:stretch>
          <a:fillRect/>
        </a:stretch>
      </xdr:blipFill>
      <xdr:spPr bwMode="auto">
        <a:xfrm>
          <a:off x="1400175" y="20069175"/>
          <a:ext cx="9525" cy="9525"/>
        </a:xfrm>
        <a:prstGeom prst="rect">
          <a:avLst/>
        </a:prstGeom>
        <a:noFill/>
        <a:ln w="9525">
          <a:noFill/>
        </a:ln>
      </xdr:spPr>
    </xdr:pic>
    <xdr:clientData/>
  </xdr:twoCellAnchor>
  <xdr:twoCellAnchor>
    <xdr:from>
      <xdr:col>8</xdr:col>
      <xdr:colOff>0</xdr:colOff>
      <xdr:row>99</xdr:row>
      <xdr:rowOff>0</xdr:rowOff>
    </xdr:from>
    <xdr:to>
      <xdr:col>8</xdr:col>
      <xdr:colOff>9525</xdr:colOff>
      <xdr:row>99</xdr:row>
      <xdr:rowOff>9525</xdr:rowOff>
    </xdr:to>
    <xdr:pic>
      <xdr:nvPicPr>
        <xdr:cNvPr id="875" name="Picture 363" descr="https://apps.fldfs.com/SURVEY/Images/spacer.gif">
          <a:extLst>
            <a:ext uri="{FF2B5EF4-FFF2-40B4-BE49-F238E27FC236}">
              <a16:creationId xmlns:a16="http://schemas.microsoft.com/office/drawing/2014/main" id="{00000000-0008-0000-0A00-00006B030000}"/>
            </a:ext>
          </a:extLst>
        </xdr:cNvPr>
        <xdr:cNvPicPr>
          <a:picLocks noChangeAspect="1"/>
        </xdr:cNvPicPr>
      </xdr:nvPicPr>
      <xdr:blipFill>
        <a:blip xmlns:r="http://schemas.openxmlformats.org/officeDocument/2006/relationships" r:embed="rId1"/>
        <a:stretch>
          <a:fillRect/>
        </a:stretch>
      </xdr:blipFill>
      <xdr:spPr bwMode="auto">
        <a:xfrm>
          <a:off x="1400175" y="20069175"/>
          <a:ext cx="9525" cy="9525"/>
        </a:xfrm>
        <a:prstGeom prst="rect">
          <a:avLst/>
        </a:prstGeom>
        <a:noFill/>
        <a:ln w="9525">
          <a:noFill/>
        </a:ln>
      </xdr:spPr>
    </xdr:pic>
    <xdr:clientData/>
  </xdr:twoCellAnchor>
  <xdr:twoCellAnchor>
    <xdr:from>
      <xdr:col>8</xdr:col>
      <xdr:colOff>0</xdr:colOff>
      <xdr:row>99</xdr:row>
      <xdr:rowOff>0</xdr:rowOff>
    </xdr:from>
    <xdr:to>
      <xdr:col>8</xdr:col>
      <xdr:colOff>9525</xdr:colOff>
      <xdr:row>99</xdr:row>
      <xdr:rowOff>9525</xdr:rowOff>
    </xdr:to>
    <xdr:pic>
      <xdr:nvPicPr>
        <xdr:cNvPr id="876" name="Picture 363" descr="https://apps.fldfs.com/SURVEY/Images/spacer.gif">
          <a:extLst>
            <a:ext uri="{FF2B5EF4-FFF2-40B4-BE49-F238E27FC236}">
              <a16:creationId xmlns:a16="http://schemas.microsoft.com/office/drawing/2014/main" id="{00000000-0008-0000-0A00-00006C030000}"/>
            </a:ext>
          </a:extLst>
        </xdr:cNvPr>
        <xdr:cNvPicPr>
          <a:picLocks noChangeAspect="1"/>
        </xdr:cNvPicPr>
      </xdr:nvPicPr>
      <xdr:blipFill>
        <a:blip xmlns:r="http://schemas.openxmlformats.org/officeDocument/2006/relationships" r:embed="rId1"/>
        <a:stretch>
          <a:fillRect/>
        </a:stretch>
      </xdr:blipFill>
      <xdr:spPr bwMode="auto">
        <a:xfrm>
          <a:off x="1400175" y="20069175"/>
          <a:ext cx="9525" cy="9525"/>
        </a:xfrm>
        <a:prstGeom prst="rect">
          <a:avLst/>
        </a:prstGeom>
        <a:noFill/>
        <a:ln w="9525">
          <a:noFill/>
        </a:ln>
      </xdr:spPr>
    </xdr:pic>
    <xdr:clientData/>
  </xdr:twoCellAnchor>
  <xdr:twoCellAnchor>
    <xdr:from>
      <xdr:col>8</xdr:col>
      <xdr:colOff>0</xdr:colOff>
      <xdr:row>99</xdr:row>
      <xdr:rowOff>0</xdr:rowOff>
    </xdr:from>
    <xdr:to>
      <xdr:col>8</xdr:col>
      <xdr:colOff>9525</xdr:colOff>
      <xdr:row>99</xdr:row>
      <xdr:rowOff>9525</xdr:rowOff>
    </xdr:to>
    <xdr:pic>
      <xdr:nvPicPr>
        <xdr:cNvPr id="877" name="Picture 363" descr="https://apps.fldfs.com/SURVEY/Images/spacer.gif">
          <a:extLst>
            <a:ext uri="{FF2B5EF4-FFF2-40B4-BE49-F238E27FC236}">
              <a16:creationId xmlns:a16="http://schemas.microsoft.com/office/drawing/2014/main" id="{00000000-0008-0000-0A00-00006D030000}"/>
            </a:ext>
          </a:extLst>
        </xdr:cNvPr>
        <xdr:cNvPicPr>
          <a:picLocks noChangeAspect="1"/>
        </xdr:cNvPicPr>
      </xdr:nvPicPr>
      <xdr:blipFill>
        <a:blip xmlns:r="http://schemas.openxmlformats.org/officeDocument/2006/relationships" r:embed="rId1"/>
        <a:stretch>
          <a:fillRect/>
        </a:stretch>
      </xdr:blipFill>
      <xdr:spPr bwMode="auto">
        <a:xfrm>
          <a:off x="1400175" y="20069175"/>
          <a:ext cx="9525" cy="9525"/>
        </a:xfrm>
        <a:prstGeom prst="rect">
          <a:avLst/>
        </a:prstGeom>
        <a:noFill/>
        <a:ln w="9525">
          <a:noFill/>
        </a:ln>
      </xdr:spPr>
    </xdr:pic>
    <xdr:clientData/>
  </xdr:twoCellAnchor>
  <xdr:twoCellAnchor>
    <xdr:from>
      <xdr:col>8</xdr:col>
      <xdr:colOff>0</xdr:colOff>
      <xdr:row>100</xdr:row>
      <xdr:rowOff>0</xdr:rowOff>
    </xdr:from>
    <xdr:to>
      <xdr:col>8</xdr:col>
      <xdr:colOff>9525</xdr:colOff>
      <xdr:row>100</xdr:row>
      <xdr:rowOff>9525</xdr:rowOff>
    </xdr:to>
    <xdr:pic>
      <xdr:nvPicPr>
        <xdr:cNvPr id="878" name="Picture 363" descr="https://apps.fldfs.com/SURVEY/Images/spacer.gif">
          <a:extLst>
            <a:ext uri="{FF2B5EF4-FFF2-40B4-BE49-F238E27FC236}">
              <a16:creationId xmlns:a16="http://schemas.microsoft.com/office/drawing/2014/main" id="{00000000-0008-0000-0A00-00006E030000}"/>
            </a:ext>
          </a:extLst>
        </xdr:cNvPr>
        <xdr:cNvPicPr>
          <a:picLocks noChangeAspect="1"/>
        </xdr:cNvPicPr>
      </xdr:nvPicPr>
      <xdr:blipFill>
        <a:blip xmlns:r="http://schemas.openxmlformats.org/officeDocument/2006/relationships" r:embed="rId1"/>
        <a:stretch>
          <a:fillRect/>
        </a:stretch>
      </xdr:blipFill>
      <xdr:spPr bwMode="auto">
        <a:xfrm>
          <a:off x="1400175" y="20269200"/>
          <a:ext cx="9525" cy="9525"/>
        </a:xfrm>
        <a:prstGeom prst="rect">
          <a:avLst/>
        </a:prstGeom>
        <a:noFill/>
        <a:ln w="9525">
          <a:noFill/>
        </a:ln>
      </xdr:spPr>
    </xdr:pic>
    <xdr:clientData/>
  </xdr:twoCellAnchor>
  <xdr:twoCellAnchor>
    <xdr:from>
      <xdr:col>8</xdr:col>
      <xdr:colOff>0</xdr:colOff>
      <xdr:row>100</xdr:row>
      <xdr:rowOff>0</xdr:rowOff>
    </xdr:from>
    <xdr:to>
      <xdr:col>8</xdr:col>
      <xdr:colOff>9525</xdr:colOff>
      <xdr:row>100</xdr:row>
      <xdr:rowOff>9525</xdr:rowOff>
    </xdr:to>
    <xdr:pic>
      <xdr:nvPicPr>
        <xdr:cNvPr id="879" name="Picture 363" descr="https://apps.fldfs.com/SURVEY/Images/spacer.gif">
          <a:extLst>
            <a:ext uri="{FF2B5EF4-FFF2-40B4-BE49-F238E27FC236}">
              <a16:creationId xmlns:a16="http://schemas.microsoft.com/office/drawing/2014/main" id="{00000000-0008-0000-0A00-00006F030000}"/>
            </a:ext>
          </a:extLst>
        </xdr:cNvPr>
        <xdr:cNvPicPr>
          <a:picLocks noChangeAspect="1"/>
        </xdr:cNvPicPr>
      </xdr:nvPicPr>
      <xdr:blipFill>
        <a:blip xmlns:r="http://schemas.openxmlformats.org/officeDocument/2006/relationships" r:embed="rId1"/>
        <a:stretch>
          <a:fillRect/>
        </a:stretch>
      </xdr:blipFill>
      <xdr:spPr bwMode="auto">
        <a:xfrm>
          <a:off x="1400175" y="20269200"/>
          <a:ext cx="9525" cy="9525"/>
        </a:xfrm>
        <a:prstGeom prst="rect">
          <a:avLst/>
        </a:prstGeom>
        <a:noFill/>
        <a:ln w="9525">
          <a:noFill/>
        </a:ln>
      </xdr:spPr>
    </xdr:pic>
    <xdr:clientData/>
  </xdr:twoCellAnchor>
  <xdr:twoCellAnchor>
    <xdr:from>
      <xdr:col>8</xdr:col>
      <xdr:colOff>0</xdr:colOff>
      <xdr:row>100</xdr:row>
      <xdr:rowOff>0</xdr:rowOff>
    </xdr:from>
    <xdr:to>
      <xdr:col>8</xdr:col>
      <xdr:colOff>9525</xdr:colOff>
      <xdr:row>100</xdr:row>
      <xdr:rowOff>9525</xdr:rowOff>
    </xdr:to>
    <xdr:pic>
      <xdr:nvPicPr>
        <xdr:cNvPr id="880" name="Picture 363" descr="https://apps.fldfs.com/SURVEY/Images/spacer.gif">
          <a:extLst>
            <a:ext uri="{FF2B5EF4-FFF2-40B4-BE49-F238E27FC236}">
              <a16:creationId xmlns:a16="http://schemas.microsoft.com/office/drawing/2014/main" id="{00000000-0008-0000-0A00-000070030000}"/>
            </a:ext>
          </a:extLst>
        </xdr:cNvPr>
        <xdr:cNvPicPr>
          <a:picLocks noChangeAspect="1"/>
        </xdr:cNvPicPr>
      </xdr:nvPicPr>
      <xdr:blipFill>
        <a:blip xmlns:r="http://schemas.openxmlformats.org/officeDocument/2006/relationships" r:embed="rId1"/>
        <a:stretch>
          <a:fillRect/>
        </a:stretch>
      </xdr:blipFill>
      <xdr:spPr bwMode="auto">
        <a:xfrm>
          <a:off x="1400175" y="20269200"/>
          <a:ext cx="9525" cy="9525"/>
        </a:xfrm>
        <a:prstGeom prst="rect">
          <a:avLst/>
        </a:prstGeom>
        <a:noFill/>
        <a:ln w="9525">
          <a:noFill/>
        </a:ln>
      </xdr:spPr>
    </xdr:pic>
    <xdr:clientData/>
  </xdr:twoCellAnchor>
  <xdr:twoCellAnchor>
    <xdr:from>
      <xdr:col>8</xdr:col>
      <xdr:colOff>0</xdr:colOff>
      <xdr:row>100</xdr:row>
      <xdr:rowOff>0</xdr:rowOff>
    </xdr:from>
    <xdr:to>
      <xdr:col>8</xdr:col>
      <xdr:colOff>9525</xdr:colOff>
      <xdr:row>100</xdr:row>
      <xdr:rowOff>9525</xdr:rowOff>
    </xdr:to>
    <xdr:pic>
      <xdr:nvPicPr>
        <xdr:cNvPr id="881" name="Picture 363" descr="https://apps.fldfs.com/SURVEY/Images/spacer.gif">
          <a:extLst>
            <a:ext uri="{FF2B5EF4-FFF2-40B4-BE49-F238E27FC236}">
              <a16:creationId xmlns:a16="http://schemas.microsoft.com/office/drawing/2014/main" id="{00000000-0008-0000-0A00-000071030000}"/>
            </a:ext>
          </a:extLst>
        </xdr:cNvPr>
        <xdr:cNvPicPr>
          <a:picLocks noChangeAspect="1"/>
        </xdr:cNvPicPr>
      </xdr:nvPicPr>
      <xdr:blipFill>
        <a:blip xmlns:r="http://schemas.openxmlformats.org/officeDocument/2006/relationships" r:embed="rId1"/>
        <a:stretch>
          <a:fillRect/>
        </a:stretch>
      </xdr:blipFill>
      <xdr:spPr bwMode="auto">
        <a:xfrm>
          <a:off x="1400175" y="20269200"/>
          <a:ext cx="9525" cy="9525"/>
        </a:xfrm>
        <a:prstGeom prst="rect">
          <a:avLst/>
        </a:prstGeom>
        <a:noFill/>
        <a:ln w="9525">
          <a:noFill/>
        </a:ln>
      </xdr:spPr>
    </xdr:pic>
    <xdr:clientData/>
  </xdr:twoCellAnchor>
  <xdr:twoCellAnchor>
    <xdr:from>
      <xdr:col>8</xdr:col>
      <xdr:colOff>0</xdr:colOff>
      <xdr:row>100</xdr:row>
      <xdr:rowOff>0</xdr:rowOff>
    </xdr:from>
    <xdr:to>
      <xdr:col>8</xdr:col>
      <xdr:colOff>9525</xdr:colOff>
      <xdr:row>100</xdr:row>
      <xdr:rowOff>9525</xdr:rowOff>
    </xdr:to>
    <xdr:pic>
      <xdr:nvPicPr>
        <xdr:cNvPr id="882" name="Picture 363" descr="https://apps.fldfs.com/SURVEY/Images/spacer.gif">
          <a:extLst>
            <a:ext uri="{FF2B5EF4-FFF2-40B4-BE49-F238E27FC236}">
              <a16:creationId xmlns:a16="http://schemas.microsoft.com/office/drawing/2014/main" id="{00000000-0008-0000-0A00-000072030000}"/>
            </a:ext>
          </a:extLst>
        </xdr:cNvPr>
        <xdr:cNvPicPr>
          <a:picLocks noChangeAspect="1"/>
        </xdr:cNvPicPr>
      </xdr:nvPicPr>
      <xdr:blipFill>
        <a:blip xmlns:r="http://schemas.openxmlformats.org/officeDocument/2006/relationships" r:embed="rId1"/>
        <a:stretch>
          <a:fillRect/>
        </a:stretch>
      </xdr:blipFill>
      <xdr:spPr bwMode="auto">
        <a:xfrm>
          <a:off x="1400175" y="20269200"/>
          <a:ext cx="9525" cy="9525"/>
        </a:xfrm>
        <a:prstGeom prst="rect">
          <a:avLst/>
        </a:prstGeom>
        <a:noFill/>
        <a:ln w="9525">
          <a:noFill/>
        </a:ln>
      </xdr:spPr>
    </xdr:pic>
    <xdr:clientData/>
  </xdr:twoCellAnchor>
  <xdr:twoCellAnchor>
    <xdr:from>
      <xdr:col>8</xdr:col>
      <xdr:colOff>0</xdr:colOff>
      <xdr:row>101</xdr:row>
      <xdr:rowOff>0</xdr:rowOff>
    </xdr:from>
    <xdr:to>
      <xdr:col>8</xdr:col>
      <xdr:colOff>9525</xdr:colOff>
      <xdr:row>101</xdr:row>
      <xdr:rowOff>9525</xdr:rowOff>
    </xdr:to>
    <xdr:pic>
      <xdr:nvPicPr>
        <xdr:cNvPr id="883" name="Picture 363" descr="https://apps.fldfs.com/SURVEY/Images/spacer.gif">
          <a:extLst>
            <a:ext uri="{FF2B5EF4-FFF2-40B4-BE49-F238E27FC236}">
              <a16:creationId xmlns:a16="http://schemas.microsoft.com/office/drawing/2014/main" id="{00000000-0008-0000-0A00-000073030000}"/>
            </a:ext>
          </a:extLst>
        </xdr:cNvPr>
        <xdr:cNvPicPr>
          <a:picLocks noChangeAspect="1"/>
        </xdr:cNvPicPr>
      </xdr:nvPicPr>
      <xdr:blipFill>
        <a:blip xmlns:r="http://schemas.openxmlformats.org/officeDocument/2006/relationships" r:embed="rId1"/>
        <a:stretch>
          <a:fillRect/>
        </a:stretch>
      </xdr:blipFill>
      <xdr:spPr bwMode="auto">
        <a:xfrm>
          <a:off x="1400175" y="20469225"/>
          <a:ext cx="9525" cy="9525"/>
        </a:xfrm>
        <a:prstGeom prst="rect">
          <a:avLst/>
        </a:prstGeom>
        <a:noFill/>
        <a:ln w="9525">
          <a:noFill/>
        </a:ln>
      </xdr:spPr>
    </xdr:pic>
    <xdr:clientData/>
  </xdr:twoCellAnchor>
  <xdr:twoCellAnchor>
    <xdr:from>
      <xdr:col>8</xdr:col>
      <xdr:colOff>0</xdr:colOff>
      <xdr:row>101</xdr:row>
      <xdr:rowOff>0</xdr:rowOff>
    </xdr:from>
    <xdr:to>
      <xdr:col>8</xdr:col>
      <xdr:colOff>9525</xdr:colOff>
      <xdr:row>101</xdr:row>
      <xdr:rowOff>9525</xdr:rowOff>
    </xdr:to>
    <xdr:pic>
      <xdr:nvPicPr>
        <xdr:cNvPr id="884" name="Picture 363" descr="https://apps.fldfs.com/SURVEY/Images/spacer.gif">
          <a:extLst>
            <a:ext uri="{FF2B5EF4-FFF2-40B4-BE49-F238E27FC236}">
              <a16:creationId xmlns:a16="http://schemas.microsoft.com/office/drawing/2014/main" id="{00000000-0008-0000-0A00-000074030000}"/>
            </a:ext>
          </a:extLst>
        </xdr:cNvPr>
        <xdr:cNvPicPr>
          <a:picLocks noChangeAspect="1"/>
        </xdr:cNvPicPr>
      </xdr:nvPicPr>
      <xdr:blipFill>
        <a:blip xmlns:r="http://schemas.openxmlformats.org/officeDocument/2006/relationships" r:embed="rId1"/>
        <a:stretch>
          <a:fillRect/>
        </a:stretch>
      </xdr:blipFill>
      <xdr:spPr bwMode="auto">
        <a:xfrm>
          <a:off x="1400175" y="20469225"/>
          <a:ext cx="9525" cy="9525"/>
        </a:xfrm>
        <a:prstGeom prst="rect">
          <a:avLst/>
        </a:prstGeom>
        <a:noFill/>
        <a:ln w="9525">
          <a:noFill/>
        </a:ln>
      </xdr:spPr>
    </xdr:pic>
    <xdr:clientData/>
  </xdr:twoCellAnchor>
  <xdr:twoCellAnchor>
    <xdr:from>
      <xdr:col>8</xdr:col>
      <xdr:colOff>0</xdr:colOff>
      <xdr:row>101</xdr:row>
      <xdr:rowOff>0</xdr:rowOff>
    </xdr:from>
    <xdr:to>
      <xdr:col>8</xdr:col>
      <xdr:colOff>9525</xdr:colOff>
      <xdr:row>101</xdr:row>
      <xdr:rowOff>9525</xdr:rowOff>
    </xdr:to>
    <xdr:pic>
      <xdr:nvPicPr>
        <xdr:cNvPr id="885" name="Picture 363" descr="https://apps.fldfs.com/SURVEY/Images/spacer.gif">
          <a:extLst>
            <a:ext uri="{FF2B5EF4-FFF2-40B4-BE49-F238E27FC236}">
              <a16:creationId xmlns:a16="http://schemas.microsoft.com/office/drawing/2014/main" id="{00000000-0008-0000-0A00-000075030000}"/>
            </a:ext>
          </a:extLst>
        </xdr:cNvPr>
        <xdr:cNvPicPr>
          <a:picLocks noChangeAspect="1"/>
        </xdr:cNvPicPr>
      </xdr:nvPicPr>
      <xdr:blipFill>
        <a:blip xmlns:r="http://schemas.openxmlformats.org/officeDocument/2006/relationships" r:embed="rId1"/>
        <a:stretch>
          <a:fillRect/>
        </a:stretch>
      </xdr:blipFill>
      <xdr:spPr bwMode="auto">
        <a:xfrm>
          <a:off x="1400175" y="20469225"/>
          <a:ext cx="9525" cy="9525"/>
        </a:xfrm>
        <a:prstGeom prst="rect">
          <a:avLst/>
        </a:prstGeom>
        <a:noFill/>
        <a:ln w="9525">
          <a:noFill/>
        </a:ln>
      </xdr:spPr>
    </xdr:pic>
    <xdr:clientData/>
  </xdr:twoCellAnchor>
  <xdr:twoCellAnchor>
    <xdr:from>
      <xdr:col>8</xdr:col>
      <xdr:colOff>0</xdr:colOff>
      <xdr:row>101</xdr:row>
      <xdr:rowOff>0</xdr:rowOff>
    </xdr:from>
    <xdr:to>
      <xdr:col>8</xdr:col>
      <xdr:colOff>9525</xdr:colOff>
      <xdr:row>101</xdr:row>
      <xdr:rowOff>9525</xdr:rowOff>
    </xdr:to>
    <xdr:pic>
      <xdr:nvPicPr>
        <xdr:cNvPr id="886" name="Picture 363" descr="https://apps.fldfs.com/SURVEY/Images/spacer.gif">
          <a:extLst>
            <a:ext uri="{FF2B5EF4-FFF2-40B4-BE49-F238E27FC236}">
              <a16:creationId xmlns:a16="http://schemas.microsoft.com/office/drawing/2014/main" id="{00000000-0008-0000-0A00-000076030000}"/>
            </a:ext>
          </a:extLst>
        </xdr:cNvPr>
        <xdr:cNvPicPr>
          <a:picLocks noChangeAspect="1"/>
        </xdr:cNvPicPr>
      </xdr:nvPicPr>
      <xdr:blipFill>
        <a:blip xmlns:r="http://schemas.openxmlformats.org/officeDocument/2006/relationships" r:embed="rId1"/>
        <a:stretch>
          <a:fillRect/>
        </a:stretch>
      </xdr:blipFill>
      <xdr:spPr bwMode="auto">
        <a:xfrm>
          <a:off x="1400175" y="20469225"/>
          <a:ext cx="9525" cy="9525"/>
        </a:xfrm>
        <a:prstGeom prst="rect">
          <a:avLst/>
        </a:prstGeom>
        <a:noFill/>
        <a:ln w="9525">
          <a:noFill/>
        </a:ln>
      </xdr:spPr>
    </xdr:pic>
    <xdr:clientData/>
  </xdr:twoCellAnchor>
  <xdr:twoCellAnchor>
    <xdr:from>
      <xdr:col>8</xdr:col>
      <xdr:colOff>0</xdr:colOff>
      <xdr:row>101</xdr:row>
      <xdr:rowOff>0</xdr:rowOff>
    </xdr:from>
    <xdr:to>
      <xdr:col>8</xdr:col>
      <xdr:colOff>9525</xdr:colOff>
      <xdr:row>101</xdr:row>
      <xdr:rowOff>9525</xdr:rowOff>
    </xdr:to>
    <xdr:pic>
      <xdr:nvPicPr>
        <xdr:cNvPr id="887" name="Picture 363" descr="https://apps.fldfs.com/SURVEY/Images/spacer.gif">
          <a:extLst>
            <a:ext uri="{FF2B5EF4-FFF2-40B4-BE49-F238E27FC236}">
              <a16:creationId xmlns:a16="http://schemas.microsoft.com/office/drawing/2014/main" id="{00000000-0008-0000-0A00-000077030000}"/>
            </a:ext>
          </a:extLst>
        </xdr:cNvPr>
        <xdr:cNvPicPr>
          <a:picLocks noChangeAspect="1"/>
        </xdr:cNvPicPr>
      </xdr:nvPicPr>
      <xdr:blipFill>
        <a:blip xmlns:r="http://schemas.openxmlformats.org/officeDocument/2006/relationships" r:embed="rId1"/>
        <a:stretch>
          <a:fillRect/>
        </a:stretch>
      </xdr:blipFill>
      <xdr:spPr bwMode="auto">
        <a:xfrm>
          <a:off x="1400175" y="20469225"/>
          <a:ext cx="9525" cy="9525"/>
        </a:xfrm>
        <a:prstGeom prst="rect">
          <a:avLst/>
        </a:prstGeom>
        <a:noFill/>
        <a:ln w="9525">
          <a:noFill/>
        </a:ln>
      </xdr:spPr>
    </xdr:pic>
    <xdr:clientData/>
  </xdr:twoCellAnchor>
  <xdr:twoCellAnchor>
    <xdr:from>
      <xdr:col>8</xdr:col>
      <xdr:colOff>0</xdr:colOff>
      <xdr:row>102</xdr:row>
      <xdr:rowOff>0</xdr:rowOff>
    </xdr:from>
    <xdr:to>
      <xdr:col>8</xdr:col>
      <xdr:colOff>9525</xdr:colOff>
      <xdr:row>102</xdr:row>
      <xdr:rowOff>9525</xdr:rowOff>
    </xdr:to>
    <xdr:pic>
      <xdr:nvPicPr>
        <xdr:cNvPr id="888" name="Picture 363" descr="https://apps.fldfs.com/SURVEY/Images/spacer.gif">
          <a:extLst>
            <a:ext uri="{FF2B5EF4-FFF2-40B4-BE49-F238E27FC236}">
              <a16:creationId xmlns:a16="http://schemas.microsoft.com/office/drawing/2014/main" id="{00000000-0008-0000-0A00-000078030000}"/>
            </a:ext>
          </a:extLst>
        </xdr:cNvPr>
        <xdr:cNvPicPr>
          <a:picLocks noChangeAspect="1"/>
        </xdr:cNvPicPr>
      </xdr:nvPicPr>
      <xdr:blipFill>
        <a:blip xmlns:r="http://schemas.openxmlformats.org/officeDocument/2006/relationships" r:embed="rId1"/>
        <a:stretch>
          <a:fillRect/>
        </a:stretch>
      </xdr:blipFill>
      <xdr:spPr bwMode="auto">
        <a:xfrm>
          <a:off x="1400175" y="20669250"/>
          <a:ext cx="9525" cy="9525"/>
        </a:xfrm>
        <a:prstGeom prst="rect">
          <a:avLst/>
        </a:prstGeom>
        <a:noFill/>
        <a:ln w="9525">
          <a:noFill/>
        </a:ln>
      </xdr:spPr>
    </xdr:pic>
    <xdr:clientData/>
  </xdr:twoCellAnchor>
  <xdr:twoCellAnchor>
    <xdr:from>
      <xdr:col>8</xdr:col>
      <xdr:colOff>0</xdr:colOff>
      <xdr:row>102</xdr:row>
      <xdr:rowOff>0</xdr:rowOff>
    </xdr:from>
    <xdr:to>
      <xdr:col>8</xdr:col>
      <xdr:colOff>9525</xdr:colOff>
      <xdr:row>102</xdr:row>
      <xdr:rowOff>9525</xdr:rowOff>
    </xdr:to>
    <xdr:pic>
      <xdr:nvPicPr>
        <xdr:cNvPr id="889" name="Picture 363" descr="https://apps.fldfs.com/SURVEY/Images/spacer.gif">
          <a:extLst>
            <a:ext uri="{FF2B5EF4-FFF2-40B4-BE49-F238E27FC236}">
              <a16:creationId xmlns:a16="http://schemas.microsoft.com/office/drawing/2014/main" id="{00000000-0008-0000-0A00-000079030000}"/>
            </a:ext>
          </a:extLst>
        </xdr:cNvPr>
        <xdr:cNvPicPr>
          <a:picLocks noChangeAspect="1"/>
        </xdr:cNvPicPr>
      </xdr:nvPicPr>
      <xdr:blipFill>
        <a:blip xmlns:r="http://schemas.openxmlformats.org/officeDocument/2006/relationships" r:embed="rId1"/>
        <a:stretch>
          <a:fillRect/>
        </a:stretch>
      </xdr:blipFill>
      <xdr:spPr bwMode="auto">
        <a:xfrm>
          <a:off x="1400175" y="20669250"/>
          <a:ext cx="9525" cy="9525"/>
        </a:xfrm>
        <a:prstGeom prst="rect">
          <a:avLst/>
        </a:prstGeom>
        <a:noFill/>
        <a:ln w="9525">
          <a:noFill/>
        </a:ln>
      </xdr:spPr>
    </xdr:pic>
    <xdr:clientData/>
  </xdr:twoCellAnchor>
  <xdr:twoCellAnchor>
    <xdr:from>
      <xdr:col>8</xdr:col>
      <xdr:colOff>0</xdr:colOff>
      <xdr:row>102</xdr:row>
      <xdr:rowOff>0</xdr:rowOff>
    </xdr:from>
    <xdr:to>
      <xdr:col>8</xdr:col>
      <xdr:colOff>9525</xdr:colOff>
      <xdr:row>102</xdr:row>
      <xdr:rowOff>9525</xdr:rowOff>
    </xdr:to>
    <xdr:pic>
      <xdr:nvPicPr>
        <xdr:cNvPr id="890" name="Picture 363" descr="https://apps.fldfs.com/SURVEY/Images/spacer.gif">
          <a:extLst>
            <a:ext uri="{FF2B5EF4-FFF2-40B4-BE49-F238E27FC236}">
              <a16:creationId xmlns:a16="http://schemas.microsoft.com/office/drawing/2014/main" id="{00000000-0008-0000-0A00-00007A030000}"/>
            </a:ext>
          </a:extLst>
        </xdr:cNvPr>
        <xdr:cNvPicPr>
          <a:picLocks noChangeAspect="1"/>
        </xdr:cNvPicPr>
      </xdr:nvPicPr>
      <xdr:blipFill>
        <a:blip xmlns:r="http://schemas.openxmlformats.org/officeDocument/2006/relationships" r:embed="rId1"/>
        <a:stretch>
          <a:fillRect/>
        </a:stretch>
      </xdr:blipFill>
      <xdr:spPr bwMode="auto">
        <a:xfrm>
          <a:off x="1400175" y="20669250"/>
          <a:ext cx="9525" cy="9525"/>
        </a:xfrm>
        <a:prstGeom prst="rect">
          <a:avLst/>
        </a:prstGeom>
        <a:noFill/>
        <a:ln w="9525">
          <a:noFill/>
        </a:ln>
      </xdr:spPr>
    </xdr:pic>
    <xdr:clientData/>
  </xdr:twoCellAnchor>
  <xdr:twoCellAnchor>
    <xdr:from>
      <xdr:col>8</xdr:col>
      <xdr:colOff>0</xdr:colOff>
      <xdr:row>102</xdr:row>
      <xdr:rowOff>0</xdr:rowOff>
    </xdr:from>
    <xdr:to>
      <xdr:col>8</xdr:col>
      <xdr:colOff>9525</xdr:colOff>
      <xdr:row>102</xdr:row>
      <xdr:rowOff>9525</xdr:rowOff>
    </xdr:to>
    <xdr:pic>
      <xdr:nvPicPr>
        <xdr:cNvPr id="891" name="Picture 363" descr="https://apps.fldfs.com/SURVEY/Images/spacer.gif">
          <a:extLst>
            <a:ext uri="{FF2B5EF4-FFF2-40B4-BE49-F238E27FC236}">
              <a16:creationId xmlns:a16="http://schemas.microsoft.com/office/drawing/2014/main" id="{00000000-0008-0000-0A00-00007B030000}"/>
            </a:ext>
          </a:extLst>
        </xdr:cNvPr>
        <xdr:cNvPicPr>
          <a:picLocks noChangeAspect="1"/>
        </xdr:cNvPicPr>
      </xdr:nvPicPr>
      <xdr:blipFill>
        <a:blip xmlns:r="http://schemas.openxmlformats.org/officeDocument/2006/relationships" r:embed="rId1"/>
        <a:stretch>
          <a:fillRect/>
        </a:stretch>
      </xdr:blipFill>
      <xdr:spPr bwMode="auto">
        <a:xfrm>
          <a:off x="1400175" y="20669250"/>
          <a:ext cx="9525" cy="9525"/>
        </a:xfrm>
        <a:prstGeom prst="rect">
          <a:avLst/>
        </a:prstGeom>
        <a:noFill/>
        <a:ln w="9525">
          <a:noFill/>
        </a:ln>
      </xdr:spPr>
    </xdr:pic>
    <xdr:clientData/>
  </xdr:twoCellAnchor>
  <xdr:twoCellAnchor>
    <xdr:from>
      <xdr:col>8</xdr:col>
      <xdr:colOff>0</xdr:colOff>
      <xdr:row>102</xdr:row>
      <xdr:rowOff>0</xdr:rowOff>
    </xdr:from>
    <xdr:to>
      <xdr:col>8</xdr:col>
      <xdr:colOff>9525</xdr:colOff>
      <xdr:row>102</xdr:row>
      <xdr:rowOff>9525</xdr:rowOff>
    </xdr:to>
    <xdr:pic>
      <xdr:nvPicPr>
        <xdr:cNvPr id="892" name="Picture 363" descr="https://apps.fldfs.com/SURVEY/Images/spacer.gif">
          <a:extLst>
            <a:ext uri="{FF2B5EF4-FFF2-40B4-BE49-F238E27FC236}">
              <a16:creationId xmlns:a16="http://schemas.microsoft.com/office/drawing/2014/main" id="{00000000-0008-0000-0A00-00007C030000}"/>
            </a:ext>
          </a:extLst>
        </xdr:cNvPr>
        <xdr:cNvPicPr>
          <a:picLocks noChangeAspect="1"/>
        </xdr:cNvPicPr>
      </xdr:nvPicPr>
      <xdr:blipFill>
        <a:blip xmlns:r="http://schemas.openxmlformats.org/officeDocument/2006/relationships" r:embed="rId1"/>
        <a:stretch>
          <a:fillRect/>
        </a:stretch>
      </xdr:blipFill>
      <xdr:spPr bwMode="auto">
        <a:xfrm>
          <a:off x="1400175" y="20669250"/>
          <a:ext cx="9525" cy="9525"/>
        </a:xfrm>
        <a:prstGeom prst="rect">
          <a:avLst/>
        </a:prstGeom>
        <a:noFill/>
        <a:ln w="9525">
          <a:noFill/>
        </a:ln>
      </xdr:spPr>
    </xdr:pic>
    <xdr:clientData/>
  </xdr:twoCellAnchor>
  <xdr:twoCellAnchor>
    <xdr:from>
      <xdr:col>8</xdr:col>
      <xdr:colOff>0</xdr:colOff>
      <xdr:row>103</xdr:row>
      <xdr:rowOff>0</xdr:rowOff>
    </xdr:from>
    <xdr:to>
      <xdr:col>8</xdr:col>
      <xdr:colOff>9525</xdr:colOff>
      <xdr:row>103</xdr:row>
      <xdr:rowOff>9525</xdr:rowOff>
    </xdr:to>
    <xdr:pic>
      <xdr:nvPicPr>
        <xdr:cNvPr id="893" name="Picture 363" descr="https://apps.fldfs.com/SURVEY/Images/spacer.gif">
          <a:extLst>
            <a:ext uri="{FF2B5EF4-FFF2-40B4-BE49-F238E27FC236}">
              <a16:creationId xmlns:a16="http://schemas.microsoft.com/office/drawing/2014/main" id="{00000000-0008-0000-0A00-00007D030000}"/>
            </a:ext>
          </a:extLst>
        </xdr:cNvPr>
        <xdr:cNvPicPr>
          <a:picLocks noChangeAspect="1"/>
        </xdr:cNvPicPr>
      </xdr:nvPicPr>
      <xdr:blipFill>
        <a:blip xmlns:r="http://schemas.openxmlformats.org/officeDocument/2006/relationships" r:embed="rId1"/>
        <a:stretch>
          <a:fillRect/>
        </a:stretch>
      </xdr:blipFill>
      <xdr:spPr bwMode="auto">
        <a:xfrm>
          <a:off x="1400175" y="20869275"/>
          <a:ext cx="9525" cy="9525"/>
        </a:xfrm>
        <a:prstGeom prst="rect">
          <a:avLst/>
        </a:prstGeom>
        <a:noFill/>
        <a:ln w="9525">
          <a:noFill/>
        </a:ln>
      </xdr:spPr>
    </xdr:pic>
    <xdr:clientData/>
  </xdr:twoCellAnchor>
  <xdr:twoCellAnchor>
    <xdr:from>
      <xdr:col>8</xdr:col>
      <xdr:colOff>0</xdr:colOff>
      <xdr:row>103</xdr:row>
      <xdr:rowOff>0</xdr:rowOff>
    </xdr:from>
    <xdr:to>
      <xdr:col>8</xdr:col>
      <xdr:colOff>9525</xdr:colOff>
      <xdr:row>103</xdr:row>
      <xdr:rowOff>9525</xdr:rowOff>
    </xdr:to>
    <xdr:pic>
      <xdr:nvPicPr>
        <xdr:cNvPr id="894" name="Picture 363" descr="https://apps.fldfs.com/SURVEY/Images/spacer.gif">
          <a:extLst>
            <a:ext uri="{FF2B5EF4-FFF2-40B4-BE49-F238E27FC236}">
              <a16:creationId xmlns:a16="http://schemas.microsoft.com/office/drawing/2014/main" id="{00000000-0008-0000-0A00-00007E030000}"/>
            </a:ext>
          </a:extLst>
        </xdr:cNvPr>
        <xdr:cNvPicPr>
          <a:picLocks noChangeAspect="1"/>
        </xdr:cNvPicPr>
      </xdr:nvPicPr>
      <xdr:blipFill>
        <a:blip xmlns:r="http://schemas.openxmlformats.org/officeDocument/2006/relationships" r:embed="rId1"/>
        <a:stretch>
          <a:fillRect/>
        </a:stretch>
      </xdr:blipFill>
      <xdr:spPr bwMode="auto">
        <a:xfrm>
          <a:off x="1400175" y="20869275"/>
          <a:ext cx="9525" cy="9525"/>
        </a:xfrm>
        <a:prstGeom prst="rect">
          <a:avLst/>
        </a:prstGeom>
        <a:noFill/>
        <a:ln w="9525">
          <a:noFill/>
        </a:ln>
      </xdr:spPr>
    </xdr:pic>
    <xdr:clientData/>
  </xdr:twoCellAnchor>
  <xdr:twoCellAnchor>
    <xdr:from>
      <xdr:col>8</xdr:col>
      <xdr:colOff>0</xdr:colOff>
      <xdr:row>103</xdr:row>
      <xdr:rowOff>0</xdr:rowOff>
    </xdr:from>
    <xdr:to>
      <xdr:col>8</xdr:col>
      <xdr:colOff>9525</xdr:colOff>
      <xdr:row>103</xdr:row>
      <xdr:rowOff>9525</xdr:rowOff>
    </xdr:to>
    <xdr:pic>
      <xdr:nvPicPr>
        <xdr:cNvPr id="895" name="Picture 363" descr="https://apps.fldfs.com/SURVEY/Images/spacer.gif">
          <a:extLst>
            <a:ext uri="{FF2B5EF4-FFF2-40B4-BE49-F238E27FC236}">
              <a16:creationId xmlns:a16="http://schemas.microsoft.com/office/drawing/2014/main" id="{00000000-0008-0000-0A00-00007F030000}"/>
            </a:ext>
          </a:extLst>
        </xdr:cNvPr>
        <xdr:cNvPicPr>
          <a:picLocks noChangeAspect="1"/>
        </xdr:cNvPicPr>
      </xdr:nvPicPr>
      <xdr:blipFill>
        <a:blip xmlns:r="http://schemas.openxmlformats.org/officeDocument/2006/relationships" r:embed="rId1"/>
        <a:stretch>
          <a:fillRect/>
        </a:stretch>
      </xdr:blipFill>
      <xdr:spPr bwMode="auto">
        <a:xfrm>
          <a:off x="1400175" y="20869275"/>
          <a:ext cx="9525" cy="9525"/>
        </a:xfrm>
        <a:prstGeom prst="rect">
          <a:avLst/>
        </a:prstGeom>
        <a:noFill/>
        <a:ln w="9525">
          <a:noFill/>
        </a:ln>
      </xdr:spPr>
    </xdr:pic>
    <xdr:clientData/>
  </xdr:twoCellAnchor>
  <xdr:twoCellAnchor>
    <xdr:from>
      <xdr:col>8</xdr:col>
      <xdr:colOff>0</xdr:colOff>
      <xdr:row>103</xdr:row>
      <xdr:rowOff>0</xdr:rowOff>
    </xdr:from>
    <xdr:to>
      <xdr:col>8</xdr:col>
      <xdr:colOff>9525</xdr:colOff>
      <xdr:row>103</xdr:row>
      <xdr:rowOff>9525</xdr:rowOff>
    </xdr:to>
    <xdr:pic>
      <xdr:nvPicPr>
        <xdr:cNvPr id="896" name="Picture 363" descr="https://apps.fldfs.com/SURVEY/Images/spacer.gif">
          <a:extLst>
            <a:ext uri="{FF2B5EF4-FFF2-40B4-BE49-F238E27FC236}">
              <a16:creationId xmlns:a16="http://schemas.microsoft.com/office/drawing/2014/main" id="{00000000-0008-0000-0A00-000080030000}"/>
            </a:ext>
          </a:extLst>
        </xdr:cNvPr>
        <xdr:cNvPicPr>
          <a:picLocks noChangeAspect="1"/>
        </xdr:cNvPicPr>
      </xdr:nvPicPr>
      <xdr:blipFill>
        <a:blip xmlns:r="http://schemas.openxmlformats.org/officeDocument/2006/relationships" r:embed="rId1"/>
        <a:stretch>
          <a:fillRect/>
        </a:stretch>
      </xdr:blipFill>
      <xdr:spPr bwMode="auto">
        <a:xfrm>
          <a:off x="1400175" y="20869275"/>
          <a:ext cx="9525" cy="9525"/>
        </a:xfrm>
        <a:prstGeom prst="rect">
          <a:avLst/>
        </a:prstGeom>
        <a:noFill/>
        <a:ln w="9525">
          <a:noFill/>
        </a:ln>
      </xdr:spPr>
    </xdr:pic>
    <xdr:clientData/>
  </xdr:twoCellAnchor>
  <xdr:twoCellAnchor>
    <xdr:from>
      <xdr:col>8</xdr:col>
      <xdr:colOff>0</xdr:colOff>
      <xdr:row>103</xdr:row>
      <xdr:rowOff>0</xdr:rowOff>
    </xdr:from>
    <xdr:to>
      <xdr:col>8</xdr:col>
      <xdr:colOff>9525</xdr:colOff>
      <xdr:row>103</xdr:row>
      <xdr:rowOff>9525</xdr:rowOff>
    </xdr:to>
    <xdr:pic>
      <xdr:nvPicPr>
        <xdr:cNvPr id="897" name="Picture 363" descr="https://apps.fldfs.com/SURVEY/Images/spacer.gif">
          <a:extLst>
            <a:ext uri="{FF2B5EF4-FFF2-40B4-BE49-F238E27FC236}">
              <a16:creationId xmlns:a16="http://schemas.microsoft.com/office/drawing/2014/main" id="{00000000-0008-0000-0A00-000081030000}"/>
            </a:ext>
          </a:extLst>
        </xdr:cNvPr>
        <xdr:cNvPicPr>
          <a:picLocks noChangeAspect="1"/>
        </xdr:cNvPicPr>
      </xdr:nvPicPr>
      <xdr:blipFill>
        <a:blip xmlns:r="http://schemas.openxmlformats.org/officeDocument/2006/relationships" r:embed="rId1"/>
        <a:stretch>
          <a:fillRect/>
        </a:stretch>
      </xdr:blipFill>
      <xdr:spPr bwMode="auto">
        <a:xfrm>
          <a:off x="1400175" y="20869275"/>
          <a:ext cx="9525" cy="9525"/>
        </a:xfrm>
        <a:prstGeom prst="rect">
          <a:avLst/>
        </a:prstGeom>
        <a:noFill/>
        <a:ln w="9525">
          <a:noFill/>
        </a:ln>
      </xdr:spPr>
    </xdr:pic>
    <xdr:clientData/>
  </xdr:twoCellAnchor>
  <xdr:twoCellAnchor>
    <xdr:from>
      <xdr:col>8</xdr:col>
      <xdr:colOff>0</xdr:colOff>
      <xdr:row>104</xdr:row>
      <xdr:rowOff>0</xdr:rowOff>
    </xdr:from>
    <xdr:to>
      <xdr:col>8</xdr:col>
      <xdr:colOff>9525</xdr:colOff>
      <xdr:row>104</xdr:row>
      <xdr:rowOff>9525</xdr:rowOff>
    </xdr:to>
    <xdr:pic>
      <xdr:nvPicPr>
        <xdr:cNvPr id="898" name="Picture 363" descr="https://apps.fldfs.com/SURVEY/Images/spacer.gif">
          <a:extLst>
            <a:ext uri="{FF2B5EF4-FFF2-40B4-BE49-F238E27FC236}">
              <a16:creationId xmlns:a16="http://schemas.microsoft.com/office/drawing/2014/main" id="{00000000-0008-0000-0A00-000082030000}"/>
            </a:ext>
          </a:extLst>
        </xdr:cNvPr>
        <xdr:cNvPicPr>
          <a:picLocks noChangeAspect="1"/>
        </xdr:cNvPicPr>
      </xdr:nvPicPr>
      <xdr:blipFill>
        <a:blip xmlns:r="http://schemas.openxmlformats.org/officeDocument/2006/relationships" r:embed="rId1"/>
        <a:stretch>
          <a:fillRect/>
        </a:stretch>
      </xdr:blipFill>
      <xdr:spPr bwMode="auto">
        <a:xfrm>
          <a:off x="1400175" y="21069300"/>
          <a:ext cx="9525" cy="9525"/>
        </a:xfrm>
        <a:prstGeom prst="rect">
          <a:avLst/>
        </a:prstGeom>
        <a:noFill/>
        <a:ln w="9525">
          <a:noFill/>
        </a:ln>
      </xdr:spPr>
    </xdr:pic>
    <xdr:clientData/>
  </xdr:twoCellAnchor>
  <xdr:twoCellAnchor>
    <xdr:from>
      <xdr:col>8</xdr:col>
      <xdr:colOff>0</xdr:colOff>
      <xdr:row>104</xdr:row>
      <xdr:rowOff>0</xdr:rowOff>
    </xdr:from>
    <xdr:to>
      <xdr:col>8</xdr:col>
      <xdr:colOff>9525</xdr:colOff>
      <xdr:row>104</xdr:row>
      <xdr:rowOff>9525</xdr:rowOff>
    </xdr:to>
    <xdr:pic>
      <xdr:nvPicPr>
        <xdr:cNvPr id="899" name="Picture 363" descr="https://apps.fldfs.com/SURVEY/Images/spacer.gif">
          <a:extLst>
            <a:ext uri="{FF2B5EF4-FFF2-40B4-BE49-F238E27FC236}">
              <a16:creationId xmlns:a16="http://schemas.microsoft.com/office/drawing/2014/main" id="{00000000-0008-0000-0A00-000083030000}"/>
            </a:ext>
          </a:extLst>
        </xdr:cNvPr>
        <xdr:cNvPicPr>
          <a:picLocks noChangeAspect="1"/>
        </xdr:cNvPicPr>
      </xdr:nvPicPr>
      <xdr:blipFill>
        <a:blip xmlns:r="http://schemas.openxmlformats.org/officeDocument/2006/relationships" r:embed="rId1"/>
        <a:stretch>
          <a:fillRect/>
        </a:stretch>
      </xdr:blipFill>
      <xdr:spPr bwMode="auto">
        <a:xfrm>
          <a:off x="1400175" y="21069300"/>
          <a:ext cx="9525" cy="9525"/>
        </a:xfrm>
        <a:prstGeom prst="rect">
          <a:avLst/>
        </a:prstGeom>
        <a:noFill/>
        <a:ln w="9525">
          <a:noFill/>
        </a:ln>
      </xdr:spPr>
    </xdr:pic>
    <xdr:clientData/>
  </xdr:twoCellAnchor>
  <xdr:twoCellAnchor>
    <xdr:from>
      <xdr:col>8</xdr:col>
      <xdr:colOff>0</xdr:colOff>
      <xdr:row>104</xdr:row>
      <xdr:rowOff>0</xdr:rowOff>
    </xdr:from>
    <xdr:to>
      <xdr:col>8</xdr:col>
      <xdr:colOff>9525</xdr:colOff>
      <xdr:row>104</xdr:row>
      <xdr:rowOff>9525</xdr:rowOff>
    </xdr:to>
    <xdr:pic>
      <xdr:nvPicPr>
        <xdr:cNvPr id="900" name="Picture 363" descr="https://apps.fldfs.com/SURVEY/Images/spacer.gif">
          <a:extLst>
            <a:ext uri="{FF2B5EF4-FFF2-40B4-BE49-F238E27FC236}">
              <a16:creationId xmlns:a16="http://schemas.microsoft.com/office/drawing/2014/main" id="{00000000-0008-0000-0A00-000084030000}"/>
            </a:ext>
          </a:extLst>
        </xdr:cNvPr>
        <xdr:cNvPicPr>
          <a:picLocks noChangeAspect="1"/>
        </xdr:cNvPicPr>
      </xdr:nvPicPr>
      <xdr:blipFill>
        <a:blip xmlns:r="http://schemas.openxmlformats.org/officeDocument/2006/relationships" r:embed="rId1"/>
        <a:stretch>
          <a:fillRect/>
        </a:stretch>
      </xdr:blipFill>
      <xdr:spPr bwMode="auto">
        <a:xfrm>
          <a:off x="1400175" y="21069300"/>
          <a:ext cx="9525" cy="9525"/>
        </a:xfrm>
        <a:prstGeom prst="rect">
          <a:avLst/>
        </a:prstGeom>
        <a:noFill/>
        <a:ln w="9525">
          <a:noFill/>
        </a:ln>
      </xdr:spPr>
    </xdr:pic>
    <xdr:clientData/>
  </xdr:twoCellAnchor>
  <xdr:twoCellAnchor>
    <xdr:from>
      <xdr:col>8</xdr:col>
      <xdr:colOff>0</xdr:colOff>
      <xdr:row>104</xdr:row>
      <xdr:rowOff>0</xdr:rowOff>
    </xdr:from>
    <xdr:to>
      <xdr:col>8</xdr:col>
      <xdr:colOff>9525</xdr:colOff>
      <xdr:row>104</xdr:row>
      <xdr:rowOff>9525</xdr:rowOff>
    </xdr:to>
    <xdr:pic>
      <xdr:nvPicPr>
        <xdr:cNvPr id="901" name="Picture 363" descr="https://apps.fldfs.com/SURVEY/Images/spacer.gif">
          <a:extLst>
            <a:ext uri="{FF2B5EF4-FFF2-40B4-BE49-F238E27FC236}">
              <a16:creationId xmlns:a16="http://schemas.microsoft.com/office/drawing/2014/main" id="{00000000-0008-0000-0A00-000085030000}"/>
            </a:ext>
          </a:extLst>
        </xdr:cNvPr>
        <xdr:cNvPicPr>
          <a:picLocks noChangeAspect="1"/>
        </xdr:cNvPicPr>
      </xdr:nvPicPr>
      <xdr:blipFill>
        <a:blip xmlns:r="http://schemas.openxmlformats.org/officeDocument/2006/relationships" r:embed="rId1"/>
        <a:stretch>
          <a:fillRect/>
        </a:stretch>
      </xdr:blipFill>
      <xdr:spPr bwMode="auto">
        <a:xfrm>
          <a:off x="1400175" y="21069300"/>
          <a:ext cx="9525" cy="9525"/>
        </a:xfrm>
        <a:prstGeom prst="rect">
          <a:avLst/>
        </a:prstGeom>
        <a:noFill/>
        <a:ln w="9525">
          <a:noFill/>
        </a:ln>
      </xdr:spPr>
    </xdr:pic>
    <xdr:clientData/>
  </xdr:twoCellAnchor>
  <xdr:twoCellAnchor>
    <xdr:from>
      <xdr:col>8</xdr:col>
      <xdr:colOff>0</xdr:colOff>
      <xdr:row>104</xdr:row>
      <xdr:rowOff>0</xdr:rowOff>
    </xdr:from>
    <xdr:to>
      <xdr:col>8</xdr:col>
      <xdr:colOff>9525</xdr:colOff>
      <xdr:row>104</xdr:row>
      <xdr:rowOff>9525</xdr:rowOff>
    </xdr:to>
    <xdr:pic>
      <xdr:nvPicPr>
        <xdr:cNvPr id="902" name="Picture 363" descr="https://apps.fldfs.com/SURVEY/Images/spacer.gif">
          <a:extLst>
            <a:ext uri="{FF2B5EF4-FFF2-40B4-BE49-F238E27FC236}">
              <a16:creationId xmlns:a16="http://schemas.microsoft.com/office/drawing/2014/main" id="{00000000-0008-0000-0A00-000086030000}"/>
            </a:ext>
          </a:extLst>
        </xdr:cNvPr>
        <xdr:cNvPicPr>
          <a:picLocks noChangeAspect="1"/>
        </xdr:cNvPicPr>
      </xdr:nvPicPr>
      <xdr:blipFill>
        <a:blip xmlns:r="http://schemas.openxmlformats.org/officeDocument/2006/relationships" r:embed="rId1"/>
        <a:stretch>
          <a:fillRect/>
        </a:stretch>
      </xdr:blipFill>
      <xdr:spPr bwMode="auto">
        <a:xfrm>
          <a:off x="1400175" y="21069300"/>
          <a:ext cx="9525" cy="9525"/>
        </a:xfrm>
        <a:prstGeom prst="rect">
          <a:avLst/>
        </a:prstGeom>
        <a:noFill/>
        <a:ln w="9525">
          <a:noFill/>
        </a:ln>
      </xdr:spPr>
    </xdr:pic>
    <xdr:clientData/>
  </xdr:twoCellAnchor>
  <xdr:twoCellAnchor>
    <xdr:from>
      <xdr:col>8</xdr:col>
      <xdr:colOff>0</xdr:colOff>
      <xdr:row>105</xdr:row>
      <xdr:rowOff>0</xdr:rowOff>
    </xdr:from>
    <xdr:to>
      <xdr:col>8</xdr:col>
      <xdr:colOff>9525</xdr:colOff>
      <xdr:row>105</xdr:row>
      <xdr:rowOff>9525</xdr:rowOff>
    </xdr:to>
    <xdr:pic>
      <xdr:nvPicPr>
        <xdr:cNvPr id="903" name="Picture 363" descr="https://apps.fldfs.com/SURVEY/Images/spacer.gif">
          <a:extLst>
            <a:ext uri="{FF2B5EF4-FFF2-40B4-BE49-F238E27FC236}">
              <a16:creationId xmlns:a16="http://schemas.microsoft.com/office/drawing/2014/main" id="{00000000-0008-0000-0A00-000087030000}"/>
            </a:ext>
          </a:extLst>
        </xdr:cNvPr>
        <xdr:cNvPicPr>
          <a:picLocks noChangeAspect="1"/>
        </xdr:cNvPicPr>
      </xdr:nvPicPr>
      <xdr:blipFill>
        <a:blip xmlns:r="http://schemas.openxmlformats.org/officeDocument/2006/relationships" r:embed="rId1"/>
        <a:stretch>
          <a:fillRect/>
        </a:stretch>
      </xdr:blipFill>
      <xdr:spPr bwMode="auto">
        <a:xfrm>
          <a:off x="1400175" y="21269325"/>
          <a:ext cx="9525" cy="9525"/>
        </a:xfrm>
        <a:prstGeom prst="rect">
          <a:avLst/>
        </a:prstGeom>
        <a:noFill/>
        <a:ln w="9525">
          <a:noFill/>
        </a:ln>
      </xdr:spPr>
    </xdr:pic>
    <xdr:clientData/>
  </xdr:twoCellAnchor>
  <xdr:twoCellAnchor>
    <xdr:from>
      <xdr:col>8</xdr:col>
      <xdr:colOff>0</xdr:colOff>
      <xdr:row>105</xdr:row>
      <xdr:rowOff>0</xdr:rowOff>
    </xdr:from>
    <xdr:to>
      <xdr:col>8</xdr:col>
      <xdr:colOff>9525</xdr:colOff>
      <xdr:row>105</xdr:row>
      <xdr:rowOff>9525</xdr:rowOff>
    </xdr:to>
    <xdr:pic>
      <xdr:nvPicPr>
        <xdr:cNvPr id="904" name="Picture 363" descr="https://apps.fldfs.com/SURVEY/Images/spacer.gif">
          <a:extLst>
            <a:ext uri="{FF2B5EF4-FFF2-40B4-BE49-F238E27FC236}">
              <a16:creationId xmlns:a16="http://schemas.microsoft.com/office/drawing/2014/main" id="{00000000-0008-0000-0A00-000088030000}"/>
            </a:ext>
          </a:extLst>
        </xdr:cNvPr>
        <xdr:cNvPicPr>
          <a:picLocks noChangeAspect="1"/>
        </xdr:cNvPicPr>
      </xdr:nvPicPr>
      <xdr:blipFill>
        <a:blip xmlns:r="http://schemas.openxmlformats.org/officeDocument/2006/relationships" r:embed="rId1"/>
        <a:stretch>
          <a:fillRect/>
        </a:stretch>
      </xdr:blipFill>
      <xdr:spPr bwMode="auto">
        <a:xfrm>
          <a:off x="1400175" y="21269325"/>
          <a:ext cx="9525" cy="9525"/>
        </a:xfrm>
        <a:prstGeom prst="rect">
          <a:avLst/>
        </a:prstGeom>
        <a:noFill/>
        <a:ln w="9525">
          <a:noFill/>
        </a:ln>
      </xdr:spPr>
    </xdr:pic>
    <xdr:clientData/>
  </xdr:twoCellAnchor>
  <xdr:twoCellAnchor>
    <xdr:from>
      <xdr:col>8</xdr:col>
      <xdr:colOff>0</xdr:colOff>
      <xdr:row>105</xdr:row>
      <xdr:rowOff>0</xdr:rowOff>
    </xdr:from>
    <xdr:to>
      <xdr:col>8</xdr:col>
      <xdr:colOff>9525</xdr:colOff>
      <xdr:row>105</xdr:row>
      <xdr:rowOff>9525</xdr:rowOff>
    </xdr:to>
    <xdr:pic>
      <xdr:nvPicPr>
        <xdr:cNvPr id="905" name="Picture 363" descr="https://apps.fldfs.com/SURVEY/Images/spacer.gif">
          <a:extLst>
            <a:ext uri="{FF2B5EF4-FFF2-40B4-BE49-F238E27FC236}">
              <a16:creationId xmlns:a16="http://schemas.microsoft.com/office/drawing/2014/main" id="{00000000-0008-0000-0A00-000089030000}"/>
            </a:ext>
          </a:extLst>
        </xdr:cNvPr>
        <xdr:cNvPicPr>
          <a:picLocks noChangeAspect="1"/>
        </xdr:cNvPicPr>
      </xdr:nvPicPr>
      <xdr:blipFill>
        <a:blip xmlns:r="http://schemas.openxmlformats.org/officeDocument/2006/relationships" r:embed="rId1"/>
        <a:stretch>
          <a:fillRect/>
        </a:stretch>
      </xdr:blipFill>
      <xdr:spPr bwMode="auto">
        <a:xfrm>
          <a:off x="1400175" y="21269325"/>
          <a:ext cx="9525" cy="9525"/>
        </a:xfrm>
        <a:prstGeom prst="rect">
          <a:avLst/>
        </a:prstGeom>
        <a:noFill/>
        <a:ln w="9525">
          <a:noFill/>
        </a:ln>
      </xdr:spPr>
    </xdr:pic>
    <xdr:clientData/>
  </xdr:twoCellAnchor>
  <xdr:twoCellAnchor>
    <xdr:from>
      <xdr:col>8</xdr:col>
      <xdr:colOff>0</xdr:colOff>
      <xdr:row>105</xdr:row>
      <xdr:rowOff>0</xdr:rowOff>
    </xdr:from>
    <xdr:to>
      <xdr:col>8</xdr:col>
      <xdr:colOff>9525</xdr:colOff>
      <xdr:row>105</xdr:row>
      <xdr:rowOff>9525</xdr:rowOff>
    </xdr:to>
    <xdr:pic>
      <xdr:nvPicPr>
        <xdr:cNvPr id="906" name="Picture 363" descr="https://apps.fldfs.com/SURVEY/Images/spacer.gif">
          <a:extLst>
            <a:ext uri="{FF2B5EF4-FFF2-40B4-BE49-F238E27FC236}">
              <a16:creationId xmlns:a16="http://schemas.microsoft.com/office/drawing/2014/main" id="{00000000-0008-0000-0A00-00008A030000}"/>
            </a:ext>
          </a:extLst>
        </xdr:cNvPr>
        <xdr:cNvPicPr>
          <a:picLocks noChangeAspect="1"/>
        </xdr:cNvPicPr>
      </xdr:nvPicPr>
      <xdr:blipFill>
        <a:blip xmlns:r="http://schemas.openxmlformats.org/officeDocument/2006/relationships" r:embed="rId1"/>
        <a:stretch>
          <a:fillRect/>
        </a:stretch>
      </xdr:blipFill>
      <xdr:spPr bwMode="auto">
        <a:xfrm>
          <a:off x="1400175" y="21269325"/>
          <a:ext cx="9525" cy="9525"/>
        </a:xfrm>
        <a:prstGeom prst="rect">
          <a:avLst/>
        </a:prstGeom>
        <a:noFill/>
        <a:ln w="9525">
          <a:noFill/>
        </a:ln>
      </xdr:spPr>
    </xdr:pic>
    <xdr:clientData/>
  </xdr:twoCellAnchor>
  <xdr:twoCellAnchor>
    <xdr:from>
      <xdr:col>8</xdr:col>
      <xdr:colOff>0</xdr:colOff>
      <xdr:row>105</xdr:row>
      <xdr:rowOff>0</xdr:rowOff>
    </xdr:from>
    <xdr:to>
      <xdr:col>8</xdr:col>
      <xdr:colOff>9525</xdr:colOff>
      <xdr:row>105</xdr:row>
      <xdr:rowOff>9525</xdr:rowOff>
    </xdr:to>
    <xdr:pic>
      <xdr:nvPicPr>
        <xdr:cNvPr id="907" name="Picture 363" descr="https://apps.fldfs.com/SURVEY/Images/spacer.gif">
          <a:extLst>
            <a:ext uri="{FF2B5EF4-FFF2-40B4-BE49-F238E27FC236}">
              <a16:creationId xmlns:a16="http://schemas.microsoft.com/office/drawing/2014/main" id="{00000000-0008-0000-0A00-00008B030000}"/>
            </a:ext>
          </a:extLst>
        </xdr:cNvPr>
        <xdr:cNvPicPr>
          <a:picLocks noChangeAspect="1"/>
        </xdr:cNvPicPr>
      </xdr:nvPicPr>
      <xdr:blipFill>
        <a:blip xmlns:r="http://schemas.openxmlformats.org/officeDocument/2006/relationships" r:embed="rId1"/>
        <a:stretch>
          <a:fillRect/>
        </a:stretch>
      </xdr:blipFill>
      <xdr:spPr bwMode="auto">
        <a:xfrm>
          <a:off x="1400175" y="21269325"/>
          <a:ext cx="9525" cy="9525"/>
        </a:xfrm>
        <a:prstGeom prst="rect">
          <a:avLst/>
        </a:prstGeom>
        <a:noFill/>
        <a:ln w="9525">
          <a:noFill/>
        </a:ln>
      </xdr:spPr>
    </xdr:pic>
    <xdr:clientData/>
  </xdr:twoCellAnchor>
  <xdr:twoCellAnchor>
    <xdr:from>
      <xdr:col>8</xdr:col>
      <xdr:colOff>0</xdr:colOff>
      <xdr:row>106</xdr:row>
      <xdr:rowOff>0</xdr:rowOff>
    </xdr:from>
    <xdr:to>
      <xdr:col>8</xdr:col>
      <xdr:colOff>9525</xdr:colOff>
      <xdr:row>106</xdr:row>
      <xdr:rowOff>9525</xdr:rowOff>
    </xdr:to>
    <xdr:pic>
      <xdr:nvPicPr>
        <xdr:cNvPr id="908" name="Picture 363" descr="https://apps.fldfs.com/SURVEY/Images/spacer.gif">
          <a:extLst>
            <a:ext uri="{FF2B5EF4-FFF2-40B4-BE49-F238E27FC236}">
              <a16:creationId xmlns:a16="http://schemas.microsoft.com/office/drawing/2014/main" id="{00000000-0008-0000-0A00-00008C030000}"/>
            </a:ext>
          </a:extLst>
        </xdr:cNvPr>
        <xdr:cNvPicPr>
          <a:picLocks noChangeAspect="1"/>
        </xdr:cNvPicPr>
      </xdr:nvPicPr>
      <xdr:blipFill>
        <a:blip xmlns:r="http://schemas.openxmlformats.org/officeDocument/2006/relationships" r:embed="rId1"/>
        <a:stretch>
          <a:fillRect/>
        </a:stretch>
      </xdr:blipFill>
      <xdr:spPr bwMode="auto">
        <a:xfrm>
          <a:off x="1400175" y="21469350"/>
          <a:ext cx="9525" cy="9525"/>
        </a:xfrm>
        <a:prstGeom prst="rect">
          <a:avLst/>
        </a:prstGeom>
        <a:noFill/>
        <a:ln w="9525">
          <a:noFill/>
        </a:ln>
      </xdr:spPr>
    </xdr:pic>
    <xdr:clientData/>
  </xdr:twoCellAnchor>
  <xdr:twoCellAnchor>
    <xdr:from>
      <xdr:col>8</xdr:col>
      <xdr:colOff>0</xdr:colOff>
      <xdr:row>106</xdr:row>
      <xdr:rowOff>0</xdr:rowOff>
    </xdr:from>
    <xdr:to>
      <xdr:col>8</xdr:col>
      <xdr:colOff>9525</xdr:colOff>
      <xdr:row>106</xdr:row>
      <xdr:rowOff>9525</xdr:rowOff>
    </xdr:to>
    <xdr:pic>
      <xdr:nvPicPr>
        <xdr:cNvPr id="909" name="Picture 363" descr="https://apps.fldfs.com/SURVEY/Images/spacer.gif">
          <a:extLst>
            <a:ext uri="{FF2B5EF4-FFF2-40B4-BE49-F238E27FC236}">
              <a16:creationId xmlns:a16="http://schemas.microsoft.com/office/drawing/2014/main" id="{00000000-0008-0000-0A00-00008D030000}"/>
            </a:ext>
          </a:extLst>
        </xdr:cNvPr>
        <xdr:cNvPicPr>
          <a:picLocks noChangeAspect="1"/>
        </xdr:cNvPicPr>
      </xdr:nvPicPr>
      <xdr:blipFill>
        <a:blip xmlns:r="http://schemas.openxmlformats.org/officeDocument/2006/relationships" r:embed="rId1"/>
        <a:stretch>
          <a:fillRect/>
        </a:stretch>
      </xdr:blipFill>
      <xdr:spPr bwMode="auto">
        <a:xfrm>
          <a:off x="1400175" y="21469350"/>
          <a:ext cx="9525" cy="9525"/>
        </a:xfrm>
        <a:prstGeom prst="rect">
          <a:avLst/>
        </a:prstGeom>
        <a:noFill/>
        <a:ln w="9525">
          <a:noFill/>
        </a:ln>
      </xdr:spPr>
    </xdr:pic>
    <xdr:clientData/>
  </xdr:twoCellAnchor>
  <xdr:twoCellAnchor>
    <xdr:from>
      <xdr:col>8</xdr:col>
      <xdr:colOff>0</xdr:colOff>
      <xdr:row>106</xdr:row>
      <xdr:rowOff>0</xdr:rowOff>
    </xdr:from>
    <xdr:to>
      <xdr:col>8</xdr:col>
      <xdr:colOff>9525</xdr:colOff>
      <xdr:row>106</xdr:row>
      <xdr:rowOff>9525</xdr:rowOff>
    </xdr:to>
    <xdr:pic>
      <xdr:nvPicPr>
        <xdr:cNvPr id="910" name="Picture 363" descr="https://apps.fldfs.com/SURVEY/Images/spacer.gif">
          <a:extLst>
            <a:ext uri="{FF2B5EF4-FFF2-40B4-BE49-F238E27FC236}">
              <a16:creationId xmlns:a16="http://schemas.microsoft.com/office/drawing/2014/main" id="{00000000-0008-0000-0A00-00008E030000}"/>
            </a:ext>
          </a:extLst>
        </xdr:cNvPr>
        <xdr:cNvPicPr>
          <a:picLocks noChangeAspect="1"/>
        </xdr:cNvPicPr>
      </xdr:nvPicPr>
      <xdr:blipFill>
        <a:blip xmlns:r="http://schemas.openxmlformats.org/officeDocument/2006/relationships" r:embed="rId1"/>
        <a:stretch>
          <a:fillRect/>
        </a:stretch>
      </xdr:blipFill>
      <xdr:spPr bwMode="auto">
        <a:xfrm>
          <a:off x="1400175" y="21469350"/>
          <a:ext cx="9525" cy="9525"/>
        </a:xfrm>
        <a:prstGeom prst="rect">
          <a:avLst/>
        </a:prstGeom>
        <a:noFill/>
        <a:ln w="9525">
          <a:noFill/>
        </a:ln>
      </xdr:spPr>
    </xdr:pic>
    <xdr:clientData/>
  </xdr:twoCellAnchor>
  <xdr:twoCellAnchor>
    <xdr:from>
      <xdr:col>8</xdr:col>
      <xdr:colOff>0</xdr:colOff>
      <xdr:row>106</xdr:row>
      <xdr:rowOff>0</xdr:rowOff>
    </xdr:from>
    <xdr:to>
      <xdr:col>8</xdr:col>
      <xdr:colOff>9525</xdr:colOff>
      <xdr:row>106</xdr:row>
      <xdr:rowOff>9525</xdr:rowOff>
    </xdr:to>
    <xdr:pic>
      <xdr:nvPicPr>
        <xdr:cNvPr id="911" name="Picture 363" descr="https://apps.fldfs.com/SURVEY/Images/spacer.gif">
          <a:extLst>
            <a:ext uri="{FF2B5EF4-FFF2-40B4-BE49-F238E27FC236}">
              <a16:creationId xmlns:a16="http://schemas.microsoft.com/office/drawing/2014/main" id="{00000000-0008-0000-0A00-00008F030000}"/>
            </a:ext>
          </a:extLst>
        </xdr:cNvPr>
        <xdr:cNvPicPr>
          <a:picLocks noChangeAspect="1"/>
        </xdr:cNvPicPr>
      </xdr:nvPicPr>
      <xdr:blipFill>
        <a:blip xmlns:r="http://schemas.openxmlformats.org/officeDocument/2006/relationships" r:embed="rId1"/>
        <a:stretch>
          <a:fillRect/>
        </a:stretch>
      </xdr:blipFill>
      <xdr:spPr bwMode="auto">
        <a:xfrm>
          <a:off x="1400175" y="21469350"/>
          <a:ext cx="9525" cy="9525"/>
        </a:xfrm>
        <a:prstGeom prst="rect">
          <a:avLst/>
        </a:prstGeom>
        <a:noFill/>
        <a:ln w="9525">
          <a:noFill/>
        </a:ln>
      </xdr:spPr>
    </xdr:pic>
    <xdr:clientData/>
  </xdr:twoCellAnchor>
  <xdr:twoCellAnchor>
    <xdr:from>
      <xdr:col>8</xdr:col>
      <xdr:colOff>0</xdr:colOff>
      <xdr:row>106</xdr:row>
      <xdr:rowOff>0</xdr:rowOff>
    </xdr:from>
    <xdr:to>
      <xdr:col>8</xdr:col>
      <xdr:colOff>9525</xdr:colOff>
      <xdr:row>106</xdr:row>
      <xdr:rowOff>9525</xdr:rowOff>
    </xdr:to>
    <xdr:pic>
      <xdr:nvPicPr>
        <xdr:cNvPr id="912" name="Picture 363" descr="https://apps.fldfs.com/SURVEY/Images/spacer.gif">
          <a:extLst>
            <a:ext uri="{FF2B5EF4-FFF2-40B4-BE49-F238E27FC236}">
              <a16:creationId xmlns:a16="http://schemas.microsoft.com/office/drawing/2014/main" id="{00000000-0008-0000-0A00-000090030000}"/>
            </a:ext>
          </a:extLst>
        </xdr:cNvPr>
        <xdr:cNvPicPr>
          <a:picLocks noChangeAspect="1"/>
        </xdr:cNvPicPr>
      </xdr:nvPicPr>
      <xdr:blipFill>
        <a:blip xmlns:r="http://schemas.openxmlformats.org/officeDocument/2006/relationships" r:embed="rId1"/>
        <a:stretch>
          <a:fillRect/>
        </a:stretch>
      </xdr:blipFill>
      <xdr:spPr bwMode="auto">
        <a:xfrm>
          <a:off x="1400175" y="21469350"/>
          <a:ext cx="9525" cy="9525"/>
        </a:xfrm>
        <a:prstGeom prst="rect">
          <a:avLst/>
        </a:prstGeom>
        <a:noFill/>
        <a:ln w="9525">
          <a:noFill/>
        </a:ln>
      </xdr:spPr>
    </xdr:pic>
    <xdr:clientData/>
  </xdr:twoCellAnchor>
  <xdr:twoCellAnchor>
    <xdr:from>
      <xdr:col>8</xdr:col>
      <xdr:colOff>0</xdr:colOff>
      <xdr:row>107</xdr:row>
      <xdr:rowOff>0</xdr:rowOff>
    </xdr:from>
    <xdr:to>
      <xdr:col>8</xdr:col>
      <xdr:colOff>9525</xdr:colOff>
      <xdr:row>107</xdr:row>
      <xdr:rowOff>9525</xdr:rowOff>
    </xdr:to>
    <xdr:pic>
      <xdr:nvPicPr>
        <xdr:cNvPr id="913" name="Picture 363" descr="https://apps.fldfs.com/SURVEY/Images/spacer.gif">
          <a:extLst>
            <a:ext uri="{FF2B5EF4-FFF2-40B4-BE49-F238E27FC236}">
              <a16:creationId xmlns:a16="http://schemas.microsoft.com/office/drawing/2014/main" id="{00000000-0008-0000-0A00-000091030000}"/>
            </a:ext>
          </a:extLst>
        </xdr:cNvPr>
        <xdr:cNvPicPr>
          <a:picLocks noChangeAspect="1"/>
        </xdr:cNvPicPr>
      </xdr:nvPicPr>
      <xdr:blipFill>
        <a:blip xmlns:r="http://schemas.openxmlformats.org/officeDocument/2006/relationships" r:embed="rId1"/>
        <a:stretch>
          <a:fillRect/>
        </a:stretch>
      </xdr:blipFill>
      <xdr:spPr bwMode="auto">
        <a:xfrm>
          <a:off x="1400175" y="21669375"/>
          <a:ext cx="9525" cy="9525"/>
        </a:xfrm>
        <a:prstGeom prst="rect">
          <a:avLst/>
        </a:prstGeom>
        <a:noFill/>
        <a:ln w="9525">
          <a:noFill/>
        </a:ln>
      </xdr:spPr>
    </xdr:pic>
    <xdr:clientData/>
  </xdr:twoCellAnchor>
  <xdr:twoCellAnchor>
    <xdr:from>
      <xdr:col>8</xdr:col>
      <xdr:colOff>0</xdr:colOff>
      <xdr:row>107</xdr:row>
      <xdr:rowOff>0</xdr:rowOff>
    </xdr:from>
    <xdr:to>
      <xdr:col>8</xdr:col>
      <xdr:colOff>9525</xdr:colOff>
      <xdr:row>107</xdr:row>
      <xdr:rowOff>9525</xdr:rowOff>
    </xdr:to>
    <xdr:pic>
      <xdr:nvPicPr>
        <xdr:cNvPr id="914" name="Picture 363" descr="https://apps.fldfs.com/SURVEY/Images/spacer.gif">
          <a:extLst>
            <a:ext uri="{FF2B5EF4-FFF2-40B4-BE49-F238E27FC236}">
              <a16:creationId xmlns:a16="http://schemas.microsoft.com/office/drawing/2014/main" id="{00000000-0008-0000-0A00-000092030000}"/>
            </a:ext>
          </a:extLst>
        </xdr:cNvPr>
        <xdr:cNvPicPr>
          <a:picLocks noChangeAspect="1"/>
        </xdr:cNvPicPr>
      </xdr:nvPicPr>
      <xdr:blipFill>
        <a:blip xmlns:r="http://schemas.openxmlformats.org/officeDocument/2006/relationships" r:embed="rId1"/>
        <a:stretch>
          <a:fillRect/>
        </a:stretch>
      </xdr:blipFill>
      <xdr:spPr bwMode="auto">
        <a:xfrm>
          <a:off x="1400175" y="21669375"/>
          <a:ext cx="9525" cy="9525"/>
        </a:xfrm>
        <a:prstGeom prst="rect">
          <a:avLst/>
        </a:prstGeom>
        <a:noFill/>
        <a:ln w="9525">
          <a:noFill/>
        </a:ln>
      </xdr:spPr>
    </xdr:pic>
    <xdr:clientData/>
  </xdr:twoCellAnchor>
  <xdr:twoCellAnchor>
    <xdr:from>
      <xdr:col>8</xdr:col>
      <xdr:colOff>0</xdr:colOff>
      <xdr:row>107</xdr:row>
      <xdr:rowOff>0</xdr:rowOff>
    </xdr:from>
    <xdr:to>
      <xdr:col>8</xdr:col>
      <xdr:colOff>9525</xdr:colOff>
      <xdr:row>107</xdr:row>
      <xdr:rowOff>9525</xdr:rowOff>
    </xdr:to>
    <xdr:pic>
      <xdr:nvPicPr>
        <xdr:cNvPr id="915" name="Picture 363" descr="https://apps.fldfs.com/SURVEY/Images/spacer.gif">
          <a:extLst>
            <a:ext uri="{FF2B5EF4-FFF2-40B4-BE49-F238E27FC236}">
              <a16:creationId xmlns:a16="http://schemas.microsoft.com/office/drawing/2014/main" id="{00000000-0008-0000-0A00-000093030000}"/>
            </a:ext>
          </a:extLst>
        </xdr:cNvPr>
        <xdr:cNvPicPr>
          <a:picLocks noChangeAspect="1"/>
        </xdr:cNvPicPr>
      </xdr:nvPicPr>
      <xdr:blipFill>
        <a:blip xmlns:r="http://schemas.openxmlformats.org/officeDocument/2006/relationships" r:embed="rId1"/>
        <a:stretch>
          <a:fillRect/>
        </a:stretch>
      </xdr:blipFill>
      <xdr:spPr bwMode="auto">
        <a:xfrm>
          <a:off x="1400175" y="21669375"/>
          <a:ext cx="9525" cy="9525"/>
        </a:xfrm>
        <a:prstGeom prst="rect">
          <a:avLst/>
        </a:prstGeom>
        <a:noFill/>
        <a:ln w="9525">
          <a:noFill/>
        </a:ln>
      </xdr:spPr>
    </xdr:pic>
    <xdr:clientData/>
  </xdr:twoCellAnchor>
  <xdr:twoCellAnchor>
    <xdr:from>
      <xdr:col>8</xdr:col>
      <xdr:colOff>0</xdr:colOff>
      <xdr:row>107</xdr:row>
      <xdr:rowOff>0</xdr:rowOff>
    </xdr:from>
    <xdr:to>
      <xdr:col>8</xdr:col>
      <xdr:colOff>9525</xdr:colOff>
      <xdr:row>107</xdr:row>
      <xdr:rowOff>9525</xdr:rowOff>
    </xdr:to>
    <xdr:pic>
      <xdr:nvPicPr>
        <xdr:cNvPr id="916" name="Picture 363" descr="https://apps.fldfs.com/SURVEY/Images/spacer.gif">
          <a:extLst>
            <a:ext uri="{FF2B5EF4-FFF2-40B4-BE49-F238E27FC236}">
              <a16:creationId xmlns:a16="http://schemas.microsoft.com/office/drawing/2014/main" id="{00000000-0008-0000-0A00-000094030000}"/>
            </a:ext>
          </a:extLst>
        </xdr:cNvPr>
        <xdr:cNvPicPr>
          <a:picLocks noChangeAspect="1"/>
        </xdr:cNvPicPr>
      </xdr:nvPicPr>
      <xdr:blipFill>
        <a:blip xmlns:r="http://schemas.openxmlformats.org/officeDocument/2006/relationships" r:embed="rId1"/>
        <a:stretch>
          <a:fillRect/>
        </a:stretch>
      </xdr:blipFill>
      <xdr:spPr bwMode="auto">
        <a:xfrm>
          <a:off x="1400175" y="21669375"/>
          <a:ext cx="9525" cy="9525"/>
        </a:xfrm>
        <a:prstGeom prst="rect">
          <a:avLst/>
        </a:prstGeom>
        <a:noFill/>
        <a:ln w="9525">
          <a:noFill/>
        </a:ln>
      </xdr:spPr>
    </xdr:pic>
    <xdr:clientData/>
  </xdr:twoCellAnchor>
  <xdr:twoCellAnchor>
    <xdr:from>
      <xdr:col>8</xdr:col>
      <xdr:colOff>0</xdr:colOff>
      <xdr:row>107</xdr:row>
      <xdr:rowOff>0</xdr:rowOff>
    </xdr:from>
    <xdr:to>
      <xdr:col>8</xdr:col>
      <xdr:colOff>9525</xdr:colOff>
      <xdr:row>107</xdr:row>
      <xdr:rowOff>9525</xdr:rowOff>
    </xdr:to>
    <xdr:pic>
      <xdr:nvPicPr>
        <xdr:cNvPr id="917" name="Picture 363" descr="https://apps.fldfs.com/SURVEY/Images/spacer.gif">
          <a:extLst>
            <a:ext uri="{FF2B5EF4-FFF2-40B4-BE49-F238E27FC236}">
              <a16:creationId xmlns:a16="http://schemas.microsoft.com/office/drawing/2014/main" id="{00000000-0008-0000-0A00-000095030000}"/>
            </a:ext>
          </a:extLst>
        </xdr:cNvPr>
        <xdr:cNvPicPr>
          <a:picLocks noChangeAspect="1"/>
        </xdr:cNvPicPr>
      </xdr:nvPicPr>
      <xdr:blipFill>
        <a:blip xmlns:r="http://schemas.openxmlformats.org/officeDocument/2006/relationships" r:embed="rId1"/>
        <a:stretch>
          <a:fillRect/>
        </a:stretch>
      </xdr:blipFill>
      <xdr:spPr bwMode="auto">
        <a:xfrm>
          <a:off x="1400175" y="21669375"/>
          <a:ext cx="9525" cy="9525"/>
        </a:xfrm>
        <a:prstGeom prst="rect">
          <a:avLst/>
        </a:prstGeom>
        <a:noFill/>
        <a:ln w="9525">
          <a:noFill/>
        </a:ln>
      </xdr:spPr>
    </xdr:pic>
    <xdr:clientData/>
  </xdr:twoCellAnchor>
  <xdr:twoCellAnchor>
    <xdr:from>
      <xdr:col>8</xdr:col>
      <xdr:colOff>0</xdr:colOff>
      <xdr:row>108</xdr:row>
      <xdr:rowOff>0</xdr:rowOff>
    </xdr:from>
    <xdr:to>
      <xdr:col>8</xdr:col>
      <xdr:colOff>9525</xdr:colOff>
      <xdr:row>108</xdr:row>
      <xdr:rowOff>9525</xdr:rowOff>
    </xdr:to>
    <xdr:pic>
      <xdr:nvPicPr>
        <xdr:cNvPr id="918" name="Picture 363" descr="https://apps.fldfs.com/SURVEY/Images/spacer.gif">
          <a:extLst>
            <a:ext uri="{FF2B5EF4-FFF2-40B4-BE49-F238E27FC236}">
              <a16:creationId xmlns:a16="http://schemas.microsoft.com/office/drawing/2014/main" id="{00000000-0008-0000-0A00-000096030000}"/>
            </a:ext>
          </a:extLst>
        </xdr:cNvPr>
        <xdr:cNvPicPr>
          <a:picLocks noChangeAspect="1"/>
        </xdr:cNvPicPr>
      </xdr:nvPicPr>
      <xdr:blipFill>
        <a:blip xmlns:r="http://schemas.openxmlformats.org/officeDocument/2006/relationships" r:embed="rId1"/>
        <a:stretch>
          <a:fillRect/>
        </a:stretch>
      </xdr:blipFill>
      <xdr:spPr bwMode="auto">
        <a:xfrm>
          <a:off x="1400175" y="21869400"/>
          <a:ext cx="9525" cy="9525"/>
        </a:xfrm>
        <a:prstGeom prst="rect">
          <a:avLst/>
        </a:prstGeom>
        <a:noFill/>
        <a:ln w="9525">
          <a:noFill/>
        </a:ln>
      </xdr:spPr>
    </xdr:pic>
    <xdr:clientData/>
  </xdr:twoCellAnchor>
  <xdr:twoCellAnchor>
    <xdr:from>
      <xdr:col>8</xdr:col>
      <xdr:colOff>0</xdr:colOff>
      <xdr:row>108</xdr:row>
      <xdr:rowOff>0</xdr:rowOff>
    </xdr:from>
    <xdr:to>
      <xdr:col>8</xdr:col>
      <xdr:colOff>9525</xdr:colOff>
      <xdr:row>108</xdr:row>
      <xdr:rowOff>9525</xdr:rowOff>
    </xdr:to>
    <xdr:pic>
      <xdr:nvPicPr>
        <xdr:cNvPr id="919" name="Picture 363" descr="https://apps.fldfs.com/SURVEY/Images/spacer.gif">
          <a:extLst>
            <a:ext uri="{FF2B5EF4-FFF2-40B4-BE49-F238E27FC236}">
              <a16:creationId xmlns:a16="http://schemas.microsoft.com/office/drawing/2014/main" id="{00000000-0008-0000-0A00-000097030000}"/>
            </a:ext>
          </a:extLst>
        </xdr:cNvPr>
        <xdr:cNvPicPr>
          <a:picLocks noChangeAspect="1"/>
        </xdr:cNvPicPr>
      </xdr:nvPicPr>
      <xdr:blipFill>
        <a:blip xmlns:r="http://schemas.openxmlformats.org/officeDocument/2006/relationships" r:embed="rId1"/>
        <a:stretch>
          <a:fillRect/>
        </a:stretch>
      </xdr:blipFill>
      <xdr:spPr bwMode="auto">
        <a:xfrm>
          <a:off x="1400175" y="21869400"/>
          <a:ext cx="9525" cy="9525"/>
        </a:xfrm>
        <a:prstGeom prst="rect">
          <a:avLst/>
        </a:prstGeom>
        <a:noFill/>
        <a:ln w="9525">
          <a:noFill/>
        </a:ln>
      </xdr:spPr>
    </xdr:pic>
    <xdr:clientData/>
  </xdr:twoCellAnchor>
  <xdr:twoCellAnchor>
    <xdr:from>
      <xdr:col>8</xdr:col>
      <xdr:colOff>0</xdr:colOff>
      <xdr:row>108</xdr:row>
      <xdr:rowOff>0</xdr:rowOff>
    </xdr:from>
    <xdr:to>
      <xdr:col>8</xdr:col>
      <xdr:colOff>9525</xdr:colOff>
      <xdr:row>108</xdr:row>
      <xdr:rowOff>9525</xdr:rowOff>
    </xdr:to>
    <xdr:pic>
      <xdr:nvPicPr>
        <xdr:cNvPr id="920" name="Picture 363" descr="https://apps.fldfs.com/SURVEY/Images/spacer.gif">
          <a:extLst>
            <a:ext uri="{FF2B5EF4-FFF2-40B4-BE49-F238E27FC236}">
              <a16:creationId xmlns:a16="http://schemas.microsoft.com/office/drawing/2014/main" id="{00000000-0008-0000-0A00-000098030000}"/>
            </a:ext>
          </a:extLst>
        </xdr:cNvPr>
        <xdr:cNvPicPr>
          <a:picLocks noChangeAspect="1"/>
        </xdr:cNvPicPr>
      </xdr:nvPicPr>
      <xdr:blipFill>
        <a:blip xmlns:r="http://schemas.openxmlformats.org/officeDocument/2006/relationships" r:embed="rId1"/>
        <a:stretch>
          <a:fillRect/>
        </a:stretch>
      </xdr:blipFill>
      <xdr:spPr bwMode="auto">
        <a:xfrm>
          <a:off x="1400175" y="21869400"/>
          <a:ext cx="9525" cy="9525"/>
        </a:xfrm>
        <a:prstGeom prst="rect">
          <a:avLst/>
        </a:prstGeom>
        <a:noFill/>
        <a:ln w="9525">
          <a:noFill/>
        </a:ln>
      </xdr:spPr>
    </xdr:pic>
    <xdr:clientData/>
  </xdr:twoCellAnchor>
  <xdr:twoCellAnchor>
    <xdr:from>
      <xdr:col>8</xdr:col>
      <xdr:colOff>0</xdr:colOff>
      <xdr:row>108</xdr:row>
      <xdr:rowOff>0</xdr:rowOff>
    </xdr:from>
    <xdr:to>
      <xdr:col>8</xdr:col>
      <xdr:colOff>9525</xdr:colOff>
      <xdr:row>108</xdr:row>
      <xdr:rowOff>9525</xdr:rowOff>
    </xdr:to>
    <xdr:pic>
      <xdr:nvPicPr>
        <xdr:cNvPr id="921" name="Picture 363" descr="https://apps.fldfs.com/SURVEY/Images/spacer.gif">
          <a:extLst>
            <a:ext uri="{FF2B5EF4-FFF2-40B4-BE49-F238E27FC236}">
              <a16:creationId xmlns:a16="http://schemas.microsoft.com/office/drawing/2014/main" id="{00000000-0008-0000-0A00-000099030000}"/>
            </a:ext>
          </a:extLst>
        </xdr:cNvPr>
        <xdr:cNvPicPr>
          <a:picLocks noChangeAspect="1"/>
        </xdr:cNvPicPr>
      </xdr:nvPicPr>
      <xdr:blipFill>
        <a:blip xmlns:r="http://schemas.openxmlformats.org/officeDocument/2006/relationships" r:embed="rId1"/>
        <a:stretch>
          <a:fillRect/>
        </a:stretch>
      </xdr:blipFill>
      <xdr:spPr bwMode="auto">
        <a:xfrm>
          <a:off x="1400175" y="21869400"/>
          <a:ext cx="9525" cy="9525"/>
        </a:xfrm>
        <a:prstGeom prst="rect">
          <a:avLst/>
        </a:prstGeom>
        <a:noFill/>
        <a:ln w="9525">
          <a:noFill/>
        </a:ln>
      </xdr:spPr>
    </xdr:pic>
    <xdr:clientData/>
  </xdr:twoCellAnchor>
  <xdr:twoCellAnchor>
    <xdr:from>
      <xdr:col>8</xdr:col>
      <xdr:colOff>0</xdr:colOff>
      <xdr:row>108</xdr:row>
      <xdr:rowOff>0</xdr:rowOff>
    </xdr:from>
    <xdr:to>
      <xdr:col>8</xdr:col>
      <xdr:colOff>9525</xdr:colOff>
      <xdr:row>108</xdr:row>
      <xdr:rowOff>9525</xdr:rowOff>
    </xdr:to>
    <xdr:pic>
      <xdr:nvPicPr>
        <xdr:cNvPr id="922" name="Picture 363" descr="https://apps.fldfs.com/SURVEY/Images/spacer.gif">
          <a:extLst>
            <a:ext uri="{FF2B5EF4-FFF2-40B4-BE49-F238E27FC236}">
              <a16:creationId xmlns:a16="http://schemas.microsoft.com/office/drawing/2014/main" id="{00000000-0008-0000-0A00-00009A030000}"/>
            </a:ext>
          </a:extLst>
        </xdr:cNvPr>
        <xdr:cNvPicPr>
          <a:picLocks noChangeAspect="1"/>
        </xdr:cNvPicPr>
      </xdr:nvPicPr>
      <xdr:blipFill>
        <a:blip xmlns:r="http://schemas.openxmlformats.org/officeDocument/2006/relationships" r:embed="rId1"/>
        <a:stretch>
          <a:fillRect/>
        </a:stretch>
      </xdr:blipFill>
      <xdr:spPr bwMode="auto">
        <a:xfrm>
          <a:off x="1400175" y="21869400"/>
          <a:ext cx="9525" cy="9525"/>
        </a:xfrm>
        <a:prstGeom prst="rect">
          <a:avLst/>
        </a:prstGeom>
        <a:noFill/>
        <a:ln w="9525">
          <a:noFill/>
        </a:ln>
      </xdr:spPr>
    </xdr:pic>
    <xdr:clientData/>
  </xdr:twoCellAnchor>
  <xdr:twoCellAnchor>
    <xdr:from>
      <xdr:col>8</xdr:col>
      <xdr:colOff>0</xdr:colOff>
      <xdr:row>109</xdr:row>
      <xdr:rowOff>0</xdr:rowOff>
    </xdr:from>
    <xdr:to>
      <xdr:col>8</xdr:col>
      <xdr:colOff>9525</xdr:colOff>
      <xdr:row>109</xdr:row>
      <xdr:rowOff>9525</xdr:rowOff>
    </xdr:to>
    <xdr:pic>
      <xdr:nvPicPr>
        <xdr:cNvPr id="923" name="Picture 363" descr="https://apps.fldfs.com/SURVEY/Images/spacer.gif">
          <a:extLst>
            <a:ext uri="{FF2B5EF4-FFF2-40B4-BE49-F238E27FC236}">
              <a16:creationId xmlns:a16="http://schemas.microsoft.com/office/drawing/2014/main" id="{00000000-0008-0000-0A00-00009B030000}"/>
            </a:ext>
          </a:extLst>
        </xdr:cNvPr>
        <xdr:cNvPicPr>
          <a:picLocks noChangeAspect="1"/>
        </xdr:cNvPicPr>
      </xdr:nvPicPr>
      <xdr:blipFill>
        <a:blip xmlns:r="http://schemas.openxmlformats.org/officeDocument/2006/relationships" r:embed="rId1"/>
        <a:stretch>
          <a:fillRect/>
        </a:stretch>
      </xdr:blipFill>
      <xdr:spPr bwMode="auto">
        <a:xfrm>
          <a:off x="1400175" y="22069425"/>
          <a:ext cx="9525" cy="9525"/>
        </a:xfrm>
        <a:prstGeom prst="rect">
          <a:avLst/>
        </a:prstGeom>
        <a:noFill/>
        <a:ln w="9525">
          <a:noFill/>
        </a:ln>
      </xdr:spPr>
    </xdr:pic>
    <xdr:clientData/>
  </xdr:twoCellAnchor>
  <xdr:twoCellAnchor>
    <xdr:from>
      <xdr:col>8</xdr:col>
      <xdr:colOff>0</xdr:colOff>
      <xdr:row>109</xdr:row>
      <xdr:rowOff>0</xdr:rowOff>
    </xdr:from>
    <xdr:to>
      <xdr:col>8</xdr:col>
      <xdr:colOff>9525</xdr:colOff>
      <xdr:row>109</xdr:row>
      <xdr:rowOff>9525</xdr:rowOff>
    </xdr:to>
    <xdr:pic>
      <xdr:nvPicPr>
        <xdr:cNvPr id="924" name="Picture 363" descr="https://apps.fldfs.com/SURVEY/Images/spacer.gif">
          <a:extLst>
            <a:ext uri="{FF2B5EF4-FFF2-40B4-BE49-F238E27FC236}">
              <a16:creationId xmlns:a16="http://schemas.microsoft.com/office/drawing/2014/main" id="{00000000-0008-0000-0A00-00009C030000}"/>
            </a:ext>
          </a:extLst>
        </xdr:cNvPr>
        <xdr:cNvPicPr>
          <a:picLocks noChangeAspect="1"/>
        </xdr:cNvPicPr>
      </xdr:nvPicPr>
      <xdr:blipFill>
        <a:blip xmlns:r="http://schemas.openxmlformats.org/officeDocument/2006/relationships" r:embed="rId1"/>
        <a:stretch>
          <a:fillRect/>
        </a:stretch>
      </xdr:blipFill>
      <xdr:spPr bwMode="auto">
        <a:xfrm>
          <a:off x="1400175" y="22069425"/>
          <a:ext cx="9525" cy="9525"/>
        </a:xfrm>
        <a:prstGeom prst="rect">
          <a:avLst/>
        </a:prstGeom>
        <a:noFill/>
        <a:ln w="9525">
          <a:noFill/>
        </a:ln>
      </xdr:spPr>
    </xdr:pic>
    <xdr:clientData/>
  </xdr:twoCellAnchor>
  <xdr:twoCellAnchor>
    <xdr:from>
      <xdr:col>8</xdr:col>
      <xdr:colOff>0</xdr:colOff>
      <xdr:row>109</xdr:row>
      <xdr:rowOff>0</xdr:rowOff>
    </xdr:from>
    <xdr:to>
      <xdr:col>8</xdr:col>
      <xdr:colOff>9525</xdr:colOff>
      <xdr:row>109</xdr:row>
      <xdr:rowOff>9525</xdr:rowOff>
    </xdr:to>
    <xdr:pic>
      <xdr:nvPicPr>
        <xdr:cNvPr id="925" name="Picture 363" descr="https://apps.fldfs.com/SURVEY/Images/spacer.gif">
          <a:extLst>
            <a:ext uri="{FF2B5EF4-FFF2-40B4-BE49-F238E27FC236}">
              <a16:creationId xmlns:a16="http://schemas.microsoft.com/office/drawing/2014/main" id="{00000000-0008-0000-0A00-00009D030000}"/>
            </a:ext>
          </a:extLst>
        </xdr:cNvPr>
        <xdr:cNvPicPr>
          <a:picLocks noChangeAspect="1"/>
        </xdr:cNvPicPr>
      </xdr:nvPicPr>
      <xdr:blipFill>
        <a:blip xmlns:r="http://schemas.openxmlformats.org/officeDocument/2006/relationships" r:embed="rId1"/>
        <a:stretch>
          <a:fillRect/>
        </a:stretch>
      </xdr:blipFill>
      <xdr:spPr bwMode="auto">
        <a:xfrm>
          <a:off x="1400175" y="22069425"/>
          <a:ext cx="9525" cy="9525"/>
        </a:xfrm>
        <a:prstGeom prst="rect">
          <a:avLst/>
        </a:prstGeom>
        <a:noFill/>
        <a:ln w="9525">
          <a:noFill/>
        </a:ln>
      </xdr:spPr>
    </xdr:pic>
    <xdr:clientData/>
  </xdr:twoCellAnchor>
  <xdr:twoCellAnchor>
    <xdr:from>
      <xdr:col>8</xdr:col>
      <xdr:colOff>0</xdr:colOff>
      <xdr:row>109</xdr:row>
      <xdr:rowOff>0</xdr:rowOff>
    </xdr:from>
    <xdr:to>
      <xdr:col>8</xdr:col>
      <xdr:colOff>9525</xdr:colOff>
      <xdr:row>109</xdr:row>
      <xdr:rowOff>9525</xdr:rowOff>
    </xdr:to>
    <xdr:pic>
      <xdr:nvPicPr>
        <xdr:cNvPr id="926" name="Picture 363" descr="https://apps.fldfs.com/SURVEY/Images/spacer.gif">
          <a:extLst>
            <a:ext uri="{FF2B5EF4-FFF2-40B4-BE49-F238E27FC236}">
              <a16:creationId xmlns:a16="http://schemas.microsoft.com/office/drawing/2014/main" id="{00000000-0008-0000-0A00-00009E030000}"/>
            </a:ext>
          </a:extLst>
        </xdr:cNvPr>
        <xdr:cNvPicPr>
          <a:picLocks noChangeAspect="1"/>
        </xdr:cNvPicPr>
      </xdr:nvPicPr>
      <xdr:blipFill>
        <a:blip xmlns:r="http://schemas.openxmlformats.org/officeDocument/2006/relationships" r:embed="rId1"/>
        <a:stretch>
          <a:fillRect/>
        </a:stretch>
      </xdr:blipFill>
      <xdr:spPr bwMode="auto">
        <a:xfrm>
          <a:off x="1400175" y="22069425"/>
          <a:ext cx="9525" cy="9525"/>
        </a:xfrm>
        <a:prstGeom prst="rect">
          <a:avLst/>
        </a:prstGeom>
        <a:noFill/>
        <a:ln w="9525">
          <a:noFill/>
        </a:ln>
      </xdr:spPr>
    </xdr:pic>
    <xdr:clientData/>
  </xdr:twoCellAnchor>
  <xdr:twoCellAnchor>
    <xdr:from>
      <xdr:col>8</xdr:col>
      <xdr:colOff>0</xdr:colOff>
      <xdr:row>109</xdr:row>
      <xdr:rowOff>0</xdr:rowOff>
    </xdr:from>
    <xdr:to>
      <xdr:col>8</xdr:col>
      <xdr:colOff>9525</xdr:colOff>
      <xdr:row>109</xdr:row>
      <xdr:rowOff>9525</xdr:rowOff>
    </xdr:to>
    <xdr:pic>
      <xdr:nvPicPr>
        <xdr:cNvPr id="927" name="Picture 363" descr="https://apps.fldfs.com/SURVEY/Images/spacer.gif">
          <a:extLst>
            <a:ext uri="{FF2B5EF4-FFF2-40B4-BE49-F238E27FC236}">
              <a16:creationId xmlns:a16="http://schemas.microsoft.com/office/drawing/2014/main" id="{00000000-0008-0000-0A00-00009F030000}"/>
            </a:ext>
          </a:extLst>
        </xdr:cNvPr>
        <xdr:cNvPicPr>
          <a:picLocks noChangeAspect="1"/>
        </xdr:cNvPicPr>
      </xdr:nvPicPr>
      <xdr:blipFill>
        <a:blip xmlns:r="http://schemas.openxmlformats.org/officeDocument/2006/relationships" r:embed="rId1"/>
        <a:stretch>
          <a:fillRect/>
        </a:stretch>
      </xdr:blipFill>
      <xdr:spPr bwMode="auto">
        <a:xfrm>
          <a:off x="1400175" y="22069425"/>
          <a:ext cx="9525" cy="9525"/>
        </a:xfrm>
        <a:prstGeom prst="rect">
          <a:avLst/>
        </a:prstGeom>
        <a:noFill/>
        <a:ln w="9525">
          <a:noFill/>
        </a:ln>
      </xdr:spPr>
    </xdr:pic>
    <xdr:clientData/>
  </xdr:twoCellAnchor>
  <xdr:twoCellAnchor>
    <xdr:from>
      <xdr:col>8</xdr:col>
      <xdr:colOff>0</xdr:colOff>
      <xdr:row>110</xdr:row>
      <xdr:rowOff>0</xdr:rowOff>
    </xdr:from>
    <xdr:to>
      <xdr:col>8</xdr:col>
      <xdr:colOff>9525</xdr:colOff>
      <xdr:row>110</xdr:row>
      <xdr:rowOff>9525</xdr:rowOff>
    </xdr:to>
    <xdr:pic>
      <xdr:nvPicPr>
        <xdr:cNvPr id="928" name="Picture 363" descr="https://apps.fldfs.com/SURVEY/Images/spacer.gif">
          <a:extLst>
            <a:ext uri="{FF2B5EF4-FFF2-40B4-BE49-F238E27FC236}">
              <a16:creationId xmlns:a16="http://schemas.microsoft.com/office/drawing/2014/main" id="{00000000-0008-0000-0A00-0000A0030000}"/>
            </a:ext>
          </a:extLst>
        </xdr:cNvPr>
        <xdr:cNvPicPr>
          <a:picLocks noChangeAspect="1"/>
        </xdr:cNvPicPr>
      </xdr:nvPicPr>
      <xdr:blipFill>
        <a:blip xmlns:r="http://schemas.openxmlformats.org/officeDocument/2006/relationships" r:embed="rId1"/>
        <a:stretch>
          <a:fillRect/>
        </a:stretch>
      </xdr:blipFill>
      <xdr:spPr bwMode="auto">
        <a:xfrm>
          <a:off x="1400175" y="22269450"/>
          <a:ext cx="9525" cy="9525"/>
        </a:xfrm>
        <a:prstGeom prst="rect">
          <a:avLst/>
        </a:prstGeom>
        <a:noFill/>
        <a:ln w="9525">
          <a:noFill/>
        </a:ln>
      </xdr:spPr>
    </xdr:pic>
    <xdr:clientData/>
  </xdr:twoCellAnchor>
  <xdr:twoCellAnchor>
    <xdr:from>
      <xdr:col>8</xdr:col>
      <xdr:colOff>0</xdr:colOff>
      <xdr:row>110</xdr:row>
      <xdr:rowOff>0</xdr:rowOff>
    </xdr:from>
    <xdr:to>
      <xdr:col>8</xdr:col>
      <xdr:colOff>9525</xdr:colOff>
      <xdr:row>110</xdr:row>
      <xdr:rowOff>9525</xdr:rowOff>
    </xdr:to>
    <xdr:pic>
      <xdr:nvPicPr>
        <xdr:cNvPr id="929" name="Picture 363" descr="https://apps.fldfs.com/SURVEY/Images/spacer.gif">
          <a:extLst>
            <a:ext uri="{FF2B5EF4-FFF2-40B4-BE49-F238E27FC236}">
              <a16:creationId xmlns:a16="http://schemas.microsoft.com/office/drawing/2014/main" id="{00000000-0008-0000-0A00-0000A1030000}"/>
            </a:ext>
          </a:extLst>
        </xdr:cNvPr>
        <xdr:cNvPicPr>
          <a:picLocks noChangeAspect="1"/>
        </xdr:cNvPicPr>
      </xdr:nvPicPr>
      <xdr:blipFill>
        <a:blip xmlns:r="http://schemas.openxmlformats.org/officeDocument/2006/relationships" r:embed="rId1"/>
        <a:stretch>
          <a:fillRect/>
        </a:stretch>
      </xdr:blipFill>
      <xdr:spPr bwMode="auto">
        <a:xfrm>
          <a:off x="1400175" y="22269450"/>
          <a:ext cx="9525" cy="9525"/>
        </a:xfrm>
        <a:prstGeom prst="rect">
          <a:avLst/>
        </a:prstGeom>
        <a:noFill/>
        <a:ln w="9525">
          <a:noFill/>
        </a:ln>
      </xdr:spPr>
    </xdr:pic>
    <xdr:clientData/>
  </xdr:twoCellAnchor>
  <xdr:twoCellAnchor>
    <xdr:from>
      <xdr:col>8</xdr:col>
      <xdr:colOff>0</xdr:colOff>
      <xdr:row>110</xdr:row>
      <xdr:rowOff>0</xdr:rowOff>
    </xdr:from>
    <xdr:to>
      <xdr:col>8</xdr:col>
      <xdr:colOff>9525</xdr:colOff>
      <xdr:row>110</xdr:row>
      <xdr:rowOff>9525</xdr:rowOff>
    </xdr:to>
    <xdr:pic>
      <xdr:nvPicPr>
        <xdr:cNvPr id="930" name="Picture 363" descr="https://apps.fldfs.com/SURVEY/Images/spacer.gif">
          <a:extLst>
            <a:ext uri="{FF2B5EF4-FFF2-40B4-BE49-F238E27FC236}">
              <a16:creationId xmlns:a16="http://schemas.microsoft.com/office/drawing/2014/main" id="{00000000-0008-0000-0A00-0000A2030000}"/>
            </a:ext>
          </a:extLst>
        </xdr:cNvPr>
        <xdr:cNvPicPr>
          <a:picLocks noChangeAspect="1"/>
        </xdr:cNvPicPr>
      </xdr:nvPicPr>
      <xdr:blipFill>
        <a:blip xmlns:r="http://schemas.openxmlformats.org/officeDocument/2006/relationships" r:embed="rId1"/>
        <a:stretch>
          <a:fillRect/>
        </a:stretch>
      </xdr:blipFill>
      <xdr:spPr bwMode="auto">
        <a:xfrm>
          <a:off x="1400175" y="22269450"/>
          <a:ext cx="9525" cy="9525"/>
        </a:xfrm>
        <a:prstGeom prst="rect">
          <a:avLst/>
        </a:prstGeom>
        <a:noFill/>
        <a:ln w="9525">
          <a:noFill/>
        </a:ln>
      </xdr:spPr>
    </xdr:pic>
    <xdr:clientData/>
  </xdr:twoCellAnchor>
  <xdr:twoCellAnchor>
    <xdr:from>
      <xdr:col>8</xdr:col>
      <xdr:colOff>0</xdr:colOff>
      <xdr:row>110</xdr:row>
      <xdr:rowOff>0</xdr:rowOff>
    </xdr:from>
    <xdr:to>
      <xdr:col>8</xdr:col>
      <xdr:colOff>9525</xdr:colOff>
      <xdr:row>110</xdr:row>
      <xdr:rowOff>9525</xdr:rowOff>
    </xdr:to>
    <xdr:pic>
      <xdr:nvPicPr>
        <xdr:cNvPr id="931" name="Picture 363" descr="https://apps.fldfs.com/SURVEY/Images/spacer.gif">
          <a:extLst>
            <a:ext uri="{FF2B5EF4-FFF2-40B4-BE49-F238E27FC236}">
              <a16:creationId xmlns:a16="http://schemas.microsoft.com/office/drawing/2014/main" id="{00000000-0008-0000-0A00-0000A3030000}"/>
            </a:ext>
          </a:extLst>
        </xdr:cNvPr>
        <xdr:cNvPicPr>
          <a:picLocks noChangeAspect="1"/>
        </xdr:cNvPicPr>
      </xdr:nvPicPr>
      <xdr:blipFill>
        <a:blip xmlns:r="http://schemas.openxmlformats.org/officeDocument/2006/relationships" r:embed="rId1"/>
        <a:stretch>
          <a:fillRect/>
        </a:stretch>
      </xdr:blipFill>
      <xdr:spPr bwMode="auto">
        <a:xfrm>
          <a:off x="1400175" y="22269450"/>
          <a:ext cx="9525" cy="9525"/>
        </a:xfrm>
        <a:prstGeom prst="rect">
          <a:avLst/>
        </a:prstGeom>
        <a:noFill/>
        <a:ln w="9525">
          <a:noFill/>
        </a:ln>
      </xdr:spPr>
    </xdr:pic>
    <xdr:clientData/>
  </xdr:twoCellAnchor>
  <xdr:twoCellAnchor>
    <xdr:from>
      <xdr:col>8</xdr:col>
      <xdr:colOff>0</xdr:colOff>
      <xdr:row>110</xdr:row>
      <xdr:rowOff>0</xdr:rowOff>
    </xdr:from>
    <xdr:to>
      <xdr:col>8</xdr:col>
      <xdr:colOff>9525</xdr:colOff>
      <xdr:row>110</xdr:row>
      <xdr:rowOff>9525</xdr:rowOff>
    </xdr:to>
    <xdr:pic>
      <xdr:nvPicPr>
        <xdr:cNvPr id="932" name="Picture 363" descr="https://apps.fldfs.com/SURVEY/Images/spacer.gif">
          <a:extLst>
            <a:ext uri="{FF2B5EF4-FFF2-40B4-BE49-F238E27FC236}">
              <a16:creationId xmlns:a16="http://schemas.microsoft.com/office/drawing/2014/main" id="{00000000-0008-0000-0A00-0000A4030000}"/>
            </a:ext>
          </a:extLst>
        </xdr:cNvPr>
        <xdr:cNvPicPr>
          <a:picLocks noChangeAspect="1"/>
        </xdr:cNvPicPr>
      </xdr:nvPicPr>
      <xdr:blipFill>
        <a:blip xmlns:r="http://schemas.openxmlformats.org/officeDocument/2006/relationships" r:embed="rId1"/>
        <a:stretch>
          <a:fillRect/>
        </a:stretch>
      </xdr:blipFill>
      <xdr:spPr bwMode="auto">
        <a:xfrm>
          <a:off x="1400175" y="22269450"/>
          <a:ext cx="9525" cy="9525"/>
        </a:xfrm>
        <a:prstGeom prst="rect">
          <a:avLst/>
        </a:prstGeom>
        <a:noFill/>
        <a:ln w="9525">
          <a:noFill/>
        </a:ln>
      </xdr:spPr>
    </xdr:pic>
    <xdr:clientData/>
  </xdr:twoCellAnchor>
  <xdr:twoCellAnchor>
    <xdr:from>
      <xdr:col>8</xdr:col>
      <xdr:colOff>0</xdr:colOff>
      <xdr:row>111</xdr:row>
      <xdr:rowOff>0</xdr:rowOff>
    </xdr:from>
    <xdr:to>
      <xdr:col>8</xdr:col>
      <xdr:colOff>9525</xdr:colOff>
      <xdr:row>111</xdr:row>
      <xdr:rowOff>9525</xdr:rowOff>
    </xdr:to>
    <xdr:pic>
      <xdr:nvPicPr>
        <xdr:cNvPr id="933" name="Picture 363" descr="https://apps.fldfs.com/SURVEY/Images/spacer.gif">
          <a:extLst>
            <a:ext uri="{FF2B5EF4-FFF2-40B4-BE49-F238E27FC236}">
              <a16:creationId xmlns:a16="http://schemas.microsoft.com/office/drawing/2014/main" id="{00000000-0008-0000-0A00-0000A5030000}"/>
            </a:ext>
          </a:extLst>
        </xdr:cNvPr>
        <xdr:cNvPicPr>
          <a:picLocks noChangeAspect="1"/>
        </xdr:cNvPicPr>
      </xdr:nvPicPr>
      <xdr:blipFill>
        <a:blip xmlns:r="http://schemas.openxmlformats.org/officeDocument/2006/relationships" r:embed="rId1"/>
        <a:stretch>
          <a:fillRect/>
        </a:stretch>
      </xdr:blipFill>
      <xdr:spPr bwMode="auto">
        <a:xfrm>
          <a:off x="1400175" y="22469475"/>
          <a:ext cx="9525" cy="9525"/>
        </a:xfrm>
        <a:prstGeom prst="rect">
          <a:avLst/>
        </a:prstGeom>
        <a:noFill/>
        <a:ln w="9525">
          <a:noFill/>
        </a:ln>
      </xdr:spPr>
    </xdr:pic>
    <xdr:clientData/>
  </xdr:twoCellAnchor>
  <xdr:twoCellAnchor>
    <xdr:from>
      <xdr:col>8</xdr:col>
      <xdr:colOff>0</xdr:colOff>
      <xdr:row>111</xdr:row>
      <xdr:rowOff>0</xdr:rowOff>
    </xdr:from>
    <xdr:to>
      <xdr:col>8</xdr:col>
      <xdr:colOff>9525</xdr:colOff>
      <xdr:row>111</xdr:row>
      <xdr:rowOff>9525</xdr:rowOff>
    </xdr:to>
    <xdr:pic>
      <xdr:nvPicPr>
        <xdr:cNvPr id="934" name="Picture 363" descr="https://apps.fldfs.com/SURVEY/Images/spacer.gif">
          <a:extLst>
            <a:ext uri="{FF2B5EF4-FFF2-40B4-BE49-F238E27FC236}">
              <a16:creationId xmlns:a16="http://schemas.microsoft.com/office/drawing/2014/main" id="{00000000-0008-0000-0A00-0000A6030000}"/>
            </a:ext>
          </a:extLst>
        </xdr:cNvPr>
        <xdr:cNvPicPr>
          <a:picLocks noChangeAspect="1"/>
        </xdr:cNvPicPr>
      </xdr:nvPicPr>
      <xdr:blipFill>
        <a:blip xmlns:r="http://schemas.openxmlformats.org/officeDocument/2006/relationships" r:embed="rId1"/>
        <a:stretch>
          <a:fillRect/>
        </a:stretch>
      </xdr:blipFill>
      <xdr:spPr bwMode="auto">
        <a:xfrm>
          <a:off x="1400175" y="22469475"/>
          <a:ext cx="9525" cy="9525"/>
        </a:xfrm>
        <a:prstGeom prst="rect">
          <a:avLst/>
        </a:prstGeom>
        <a:noFill/>
        <a:ln w="9525">
          <a:noFill/>
        </a:ln>
      </xdr:spPr>
    </xdr:pic>
    <xdr:clientData/>
  </xdr:twoCellAnchor>
  <xdr:twoCellAnchor>
    <xdr:from>
      <xdr:col>8</xdr:col>
      <xdr:colOff>0</xdr:colOff>
      <xdr:row>111</xdr:row>
      <xdr:rowOff>0</xdr:rowOff>
    </xdr:from>
    <xdr:to>
      <xdr:col>8</xdr:col>
      <xdr:colOff>9525</xdr:colOff>
      <xdr:row>111</xdr:row>
      <xdr:rowOff>9525</xdr:rowOff>
    </xdr:to>
    <xdr:pic>
      <xdr:nvPicPr>
        <xdr:cNvPr id="935" name="Picture 363" descr="https://apps.fldfs.com/SURVEY/Images/spacer.gif">
          <a:extLst>
            <a:ext uri="{FF2B5EF4-FFF2-40B4-BE49-F238E27FC236}">
              <a16:creationId xmlns:a16="http://schemas.microsoft.com/office/drawing/2014/main" id="{00000000-0008-0000-0A00-0000A7030000}"/>
            </a:ext>
          </a:extLst>
        </xdr:cNvPr>
        <xdr:cNvPicPr>
          <a:picLocks noChangeAspect="1"/>
        </xdr:cNvPicPr>
      </xdr:nvPicPr>
      <xdr:blipFill>
        <a:blip xmlns:r="http://schemas.openxmlformats.org/officeDocument/2006/relationships" r:embed="rId1"/>
        <a:stretch>
          <a:fillRect/>
        </a:stretch>
      </xdr:blipFill>
      <xdr:spPr bwMode="auto">
        <a:xfrm>
          <a:off x="1400175" y="22469475"/>
          <a:ext cx="9525" cy="9525"/>
        </a:xfrm>
        <a:prstGeom prst="rect">
          <a:avLst/>
        </a:prstGeom>
        <a:noFill/>
        <a:ln w="9525">
          <a:noFill/>
        </a:ln>
      </xdr:spPr>
    </xdr:pic>
    <xdr:clientData/>
  </xdr:twoCellAnchor>
  <xdr:twoCellAnchor>
    <xdr:from>
      <xdr:col>8</xdr:col>
      <xdr:colOff>0</xdr:colOff>
      <xdr:row>111</xdr:row>
      <xdr:rowOff>0</xdr:rowOff>
    </xdr:from>
    <xdr:to>
      <xdr:col>8</xdr:col>
      <xdr:colOff>9525</xdr:colOff>
      <xdr:row>111</xdr:row>
      <xdr:rowOff>9525</xdr:rowOff>
    </xdr:to>
    <xdr:pic>
      <xdr:nvPicPr>
        <xdr:cNvPr id="936" name="Picture 363" descr="https://apps.fldfs.com/SURVEY/Images/spacer.gif">
          <a:extLst>
            <a:ext uri="{FF2B5EF4-FFF2-40B4-BE49-F238E27FC236}">
              <a16:creationId xmlns:a16="http://schemas.microsoft.com/office/drawing/2014/main" id="{00000000-0008-0000-0A00-0000A8030000}"/>
            </a:ext>
          </a:extLst>
        </xdr:cNvPr>
        <xdr:cNvPicPr>
          <a:picLocks noChangeAspect="1"/>
        </xdr:cNvPicPr>
      </xdr:nvPicPr>
      <xdr:blipFill>
        <a:blip xmlns:r="http://schemas.openxmlformats.org/officeDocument/2006/relationships" r:embed="rId1"/>
        <a:stretch>
          <a:fillRect/>
        </a:stretch>
      </xdr:blipFill>
      <xdr:spPr bwMode="auto">
        <a:xfrm>
          <a:off x="1400175" y="22469475"/>
          <a:ext cx="9525" cy="9525"/>
        </a:xfrm>
        <a:prstGeom prst="rect">
          <a:avLst/>
        </a:prstGeom>
        <a:noFill/>
        <a:ln w="9525">
          <a:noFill/>
        </a:ln>
      </xdr:spPr>
    </xdr:pic>
    <xdr:clientData/>
  </xdr:twoCellAnchor>
  <xdr:twoCellAnchor>
    <xdr:from>
      <xdr:col>8</xdr:col>
      <xdr:colOff>0</xdr:colOff>
      <xdr:row>111</xdr:row>
      <xdr:rowOff>0</xdr:rowOff>
    </xdr:from>
    <xdr:to>
      <xdr:col>8</xdr:col>
      <xdr:colOff>9525</xdr:colOff>
      <xdr:row>111</xdr:row>
      <xdr:rowOff>9525</xdr:rowOff>
    </xdr:to>
    <xdr:pic>
      <xdr:nvPicPr>
        <xdr:cNvPr id="937" name="Picture 363" descr="https://apps.fldfs.com/SURVEY/Images/spacer.gif">
          <a:extLst>
            <a:ext uri="{FF2B5EF4-FFF2-40B4-BE49-F238E27FC236}">
              <a16:creationId xmlns:a16="http://schemas.microsoft.com/office/drawing/2014/main" id="{00000000-0008-0000-0A00-0000A9030000}"/>
            </a:ext>
          </a:extLst>
        </xdr:cNvPr>
        <xdr:cNvPicPr>
          <a:picLocks noChangeAspect="1"/>
        </xdr:cNvPicPr>
      </xdr:nvPicPr>
      <xdr:blipFill>
        <a:blip xmlns:r="http://schemas.openxmlformats.org/officeDocument/2006/relationships" r:embed="rId1"/>
        <a:stretch>
          <a:fillRect/>
        </a:stretch>
      </xdr:blipFill>
      <xdr:spPr bwMode="auto">
        <a:xfrm>
          <a:off x="1400175" y="22469475"/>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938" name="Picture 363" descr="https://apps.fldfs.com/SURVEY/Images/spacer.gif">
          <a:extLst>
            <a:ext uri="{FF2B5EF4-FFF2-40B4-BE49-F238E27FC236}">
              <a16:creationId xmlns:a16="http://schemas.microsoft.com/office/drawing/2014/main" id="{00000000-0008-0000-0A00-0000AA030000}"/>
            </a:ext>
          </a:extLst>
        </xdr:cNvPr>
        <xdr:cNvPicPr>
          <a:picLocks noChangeAspect="1"/>
        </xdr:cNvPicPr>
      </xdr:nvPicPr>
      <xdr:blipFill>
        <a:blip xmlns:r="http://schemas.openxmlformats.org/officeDocument/2006/relationships" r:embed="rId1"/>
        <a:stretch>
          <a:fillRect/>
        </a:stretch>
      </xdr:blipFill>
      <xdr:spPr bwMode="auto">
        <a:xfrm>
          <a:off x="1400175" y="2266950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939" name="Picture 363" descr="https://apps.fldfs.com/SURVEY/Images/spacer.gif">
          <a:extLst>
            <a:ext uri="{FF2B5EF4-FFF2-40B4-BE49-F238E27FC236}">
              <a16:creationId xmlns:a16="http://schemas.microsoft.com/office/drawing/2014/main" id="{00000000-0008-0000-0A00-0000AB030000}"/>
            </a:ext>
          </a:extLst>
        </xdr:cNvPr>
        <xdr:cNvPicPr>
          <a:picLocks noChangeAspect="1"/>
        </xdr:cNvPicPr>
      </xdr:nvPicPr>
      <xdr:blipFill>
        <a:blip xmlns:r="http://schemas.openxmlformats.org/officeDocument/2006/relationships" r:embed="rId1"/>
        <a:stretch>
          <a:fillRect/>
        </a:stretch>
      </xdr:blipFill>
      <xdr:spPr bwMode="auto">
        <a:xfrm>
          <a:off x="1400175" y="2266950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940" name="Picture 363" descr="https://apps.fldfs.com/SURVEY/Images/spacer.gif">
          <a:extLst>
            <a:ext uri="{FF2B5EF4-FFF2-40B4-BE49-F238E27FC236}">
              <a16:creationId xmlns:a16="http://schemas.microsoft.com/office/drawing/2014/main" id="{00000000-0008-0000-0A00-0000AC030000}"/>
            </a:ext>
          </a:extLst>
        </xdr:cNvPr>
        <xdr:cNvPicPr>
          <a:picLocks noChangeAspect="1"/>
        </xdr:cNvPicPr>
      </xdr:nvPicPr>
      <xdr:blipFill>
        <a:blip xmlns:r="http://schemas.openxmlformats.org/officeDocument/2006/relationships" r:embed="rId1"/>
        <a:stretch>
          <a:fillRect/>
        </a:stretch>
      </xdr:blipFill>
      <xdr:spPr bwMode="auto">
        <a:xfrm>
          <a:off x="1400175" y="2266950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941" name="Picture 363" descr="https://apps.fldfs.com/SURVEY/Images/spacer.gif">
          <a:extLst>
            <a:ext uri="{FF2B5EF4-FFF2-40B4-BE49-F238E27FC236}">
              <a16:creationId xmlns:a16="http://schemas.microsoft.com/office/drawing/2014/main" id="{00000000-0008-0000-0A00-0000AD030000}"/>
            </a:ext>
          </a:extLst>
        </xdr:cNvPr>
        <xdr:cNvPicPr>
          <a:picLocks noChangeAspect="1"/>
        </xdr:cNvPicPr>
      </xdr:nvPicPr>
      <xdr:blipFill>
        <a:blip xmlns:r="http://schemas.openxmlformats.org/officeDocument/2006/relationships" r:embed="rId1"/>
        <a:stretch>
          <a:fillRect/>
        </a:stretch>
      </xdr:blipFill>
      <xdr:spPr bwMode="auto">
        <a:xfrm>
          <a:off x="1400175" y="22669500"/>
          <a:ext cx="9525" cy="9525"/>
        </a:xfrm>
        <a:prstGeom prst="rect">
          <a:avLst/>
        </a:prstGeom>
        <a:noFill/>
        <a:ln w="9525">
          <a:noFill/>
        </a:ln>
      </xdr:spPr>
    </xdr:pic>
    <xdr:clientData/>
  </xdr:twoCellAnchor>
  <xdr:twoCellAnchor>
    <xdr:from>
      <xdr:col>8</xdr:col>
      <xdr:colOff>0</xdr:colOff>
      <xdr:row>112</xdr:row>
      <xdr:rowOff>0</xdr:rowOff>
    </xdr:from>
    <xdr:to>
      <xdr:col>8</xdr:col>
      <xdr:colOff>9525</xdr:colOff>
      <xdr:row>112</xdr:row>
      <xdr:rowOff>9525</xdr:rowOff>
    </xdr:to>
    <xdr:pic>
      <xdr:nvPicPr>
        <xdr:cNvPr id="942" name="Picture 363" descr="https://apps.fldfs.com/SURVEY/Images/spacer.gif">
          <a:extLst>
            <a:ext uri="{FF2B5EF4-FFF2-40B4-BE49-F238E27FC236}">
              <a16:creationId xmlns:a16="http://schemas.microsoft.com/office/drawing/2014/main" id="{00000000-0008-0000-0A00-0000AE030000}"/>
            </a:ext>
          </a:extLst>
        </xdr:cNvPr>
        <xdr:cNvPicPr>
          <a:picLocks noChangeAspect="1"/>
        </xdr:cNvPicPr>
      </xdr:nvPicPr>
      <xdr:blipFill>
        <a:blip xmlns:r="http://schemas.openxmlformats.org/officeDocument/2006/relationships" r:embed="rId1"/>
        <a:stretch>
          <a:fillRect/>
        </a:stretch>
      </xdr:blipFill>
      <xdr:spPr bwMode="auto">
        <a:xfrm>
          <a:off x="1400175" y="22669500"/>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943" name="Picture 363" descr="https://apps.fldfs.com/SURVEY/Images/spacer.gif">
          <a:extLst>
            <a:ext uri="{FF2B5EF4-FFF2-40B4-BE49-F238E27FC236}">
              <a16:creationId xmlns:a16="http://schemas.microsoft.com/office/drawing/2014/main" id="{00000000-0008-0000-0A00-0000AF030000}"/>
            </a:ext>
          </a:extLst>
        </xdr:cNvPr>
        <xdr:cNvPicPr>
          <a:picLocks noChangeAspect="1"/>
        </xdr:cNvPicPr>
      </xdr:nvPicPr>
      <xdr:blipFill>
        <a:blip xmlns:r="http://schemas.openxmlformats.org/officeDocument/2006/relationships" r:embed="rId1"/>
        <a:stretch>
          <a:fillRect/>
        </a:stretch>
      </xdr:blipFill>
      <xdr:spPr bwMode="auto">
        <a:xfrm>
          <a:off x="1400175" y="2286952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944" name="Picture 363" descr="https://apps.fldfs.com/SURVEY/Images/spacer.gif">
          <a:extLst>
            <a:ext uri="{FF2B5EF4-FFF2-40B4-BE49-F238E27FC236}">
              <a16:creationId xmlns:a16="http://schemas.microsoft.com/office/drawing/2014/main" id="{00000000-0008-0000-0A00-0000B0030000}"/>
            </a:ext>
          </a:extLst>
        </xdr:cNvPr>
        <xdr:cNvPicPr>
          <a:picLocks noChangeAspect="1"/>
        </xdr:cNvPicPr>
      </xdr:nvPicPr>
      <xdr:blipFill>
        <a:blip xmlns:r="http://schemas.openxmlformats.org/officeDocument/2006/relationships" r:embed="rId1"/>
        <a:stretch>
          <a:fillRect/>
        </a:stretch>
      </xdr:blipFill>
      <xdr:spPr bwMode="auto">
        <a:xfrm>
          <a:off x="1400175" y="2286952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945" name="Picture 363" descr="https://apps.fldfs.com/SURVEY/Images/spacer.gif">
          <a:extLst>
            <a:ext uri="{FF2B5EF4-FFF2-40B4-BE49-F238E27FC236}">
              <a16:creationId xmlns:a16="http://schemas.microsoft.com/office/drawing/2014/main" id="{00000000-0008-0000-0A00-0000B1030000}"/>
            </a:ext>
          </a:extLst>
        </xdr:cNvPr>
        <xdr:cNvPicPr>
          <a:picLocks noChangeAspect="1"/>
        </xdr:cNvPicPr>
      </xdr:nvPicPr>
      <xdr:blipFill>
        <a:blip xmlns:r="http://schemas.openxmlformats.org/officeDocument/2006/relationships" r:embed="rId1"/>
        <a:stretch>
          <a:fillRect/>
        </a:stretch>
      </xdr:blipFill>
      <xdr:spPr bwMode="auto">
        <a:xfrm>
          <a:off x="1400175" y="2286952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946" name="Picture 363" descr="https://apps.fldfs.com/SURVEY/Images/spacer.gif">
          <a:extLst>
            <a:ext uri="{FF2B5EF4-FFF2-40B4-BE49-F238E27FC236}">
              <a16:creationId xmlns:a16="http://schemas.microsoft.com/office/drawing/2014/main" id="{00000000-0008-0000-0A00-0000B2030000}"/>
            </a:ext>
          </a:extLst>
        </xdr:cNvPr>
        <xdr:cNvPicPr>
          <a:picLocks noChangeAspect="1"/>
        </xdr:cNvPicPr>
      </xdr:nvPicPr>
      <xdr:blipFill>
        <a:blip xmlns:r="http://schemas.openxmlformats.org/officeDocument/2006/relationships" r:embed="rId1"/>
        <a:stretch>
          <a:fillRect/>
        </a:stretch>
      </xdr:blipFill>
      <xdr:spPr bwMode="auto">
        <a:xfrm>
          <a:off x="1400175" y="22869525"/>
          <a:ext cx="9525" cy="9525"/>
        </a:xfrm>
        <a:prstGeom prst="rect">
          <a:avLst/>
        </a:prstGeom>
        <a:noFill/>
        <a:ln w="9525">
          <a:noFill/>
        </a:ln>
      </xdr:spPr>
    </xdr:pic>
    <xdr:clientData/>
  </xdr:twoCellAnchor>
  <xdr:twoCellAnchor>
    <xdr:from>
      <xdr:col>8</xdr:col>
      <xdr:colOff>0</xdr:colOff>
      <xdr:row>113</xdr:row>
      <xdr:rowOff>0</xdr:rowOff>
    </xdr:from>
    <xdr:to>
      <xdr:col>8</xdr:col>
      <xdr:colOff>9525</xdr:colOff>
      <xdr:row>113</xdr:row>
      <xdr:rowOff>9525</xdr:rowOff>
    </xdr:to>
    <xdr:pic>
      <xdr:nvPicPr>
        <xdr:cNvPr id="947" name="Picture 363" descr="https://apps.fldfs.com/SURVEY/Images/spacer.gif">
          <a:extLst>
            <a:ext uri="{FF2B5EF4-FFF2-40B4-BE49-F238E27FC236}">
              <a16:creationId xmlns:a16="http://schemas.microsoft.com/office/drawing/2014/main" id="{00000000-0008-0000-0A00-0000B3030000}"/>
            </a:ext>
          </a:extLst>
        </xdr:cNvPr>
        <xdr:cNvPicPr>
          <a:picLocks noChangeAspect="1"/>
        </xdr:cNvPicPr>
      </xdr:nvPicPr>
      <xdr:blipFill>
        <a:blip xmlns:r="http://schemas.openxmlformats.org/officeDocument/2006/relationships" r:embed="rId1"/>
        <a:stretch>
          <a:fillRect/>
        </a:stretch>
      </xdr:blipFill>
      <xdr:spPr bwMode="auto">
        <a:xfrm>
          <a:off x="1400175" y="22869525"/>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948" name="Picture 363" descr="https://apps.fldfs.com/SURVEY/Images/spacer.gif">
          <a:extLst>
            <a:ext uri="{FF2B5EF4-FFF2-40B4-BE49-F238E27FC236}">
              <a16:creationId xmlns:a16="http://schemas.microsoft.com/office/drawing/2014/main" id="{00000000-0008-0000-0A00-0000B403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949" name="Picture 363" descr="https://apps.fldfs.com/SURVEY/Images/spacer.gif">
          <a:extLst>
            <a:ext uri="{FF2B5EF4-FFF2-40B4-BE49-F238E27FC236}">
              <a16:creationId xmlns:a16="http://schemas.microsoft.com/office/drawing/2014/main" id="{00000000-0008-0000-0A00-0000B503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950" name="Picture 363" descr="https://apps.fldfs.com/SURVEY/Images/spacer.gif">
          <a:extLst>
            <a:ext uri="{FF2B5EF4-FFF2-40B4-BE49-F238E27FC236}">
              <a16:creationId xmlns:a16="http://schemas.microsoft.com/office/drawing/2014/main" id="{00000000-0008-0000-0A00-0000B603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951" name="Picture 363" descr="https://apps.fldfs.com/SURVEY/Images/spacer.gif">
          <a:extLst>
            <a:ext uri="{FF2B5EF4-FFF2-40B4-BE49-F238E27FC236}">
              <a16:creationId xmlns:a16="http://schemas.microsoft.com/office/drawing/2014/main" id="{00000000-0008-0000-0A00-0000B703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952" name="Picture 363" descr="https://apps.fldfs.com/SURVEY/Images/spacer.gif">
          <a:extLst>
            <a:ext uri="{FF2B5EF4-FFF2-40B4-BE49-F238E27FC236}">
              <a16:creationId xmlns:a16="http://schemas.microsoft.com/office/drawing/2014/main" id="{00000000-0008-0000-0A00-0000B803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953" name="Picture 363" descr="https://apps.fldfs.com/SURVEY/Images/spacer.gif">
          <a:extLst>
            <a:ext uri="{FF2B5EF4-FFF2-40B4-BE49-F238E27FC236}">
              <a16:creationId xmlns:a16="http://schemas.microsoft.com/office/drawing/2014/main" id="{00000000-0008-0000-0A00-0000B903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117</xdr:row>
      <xdr:rowOff>0</xdr:rowOff>
    </xdr:from>
    <xdr:to>
      <xdr:col>8</xdr:col>
      <xdr:colOff>9525</xdr:colOff>
      <xdr:row>117</xdr:row>
      <xdr:rowOff>9525</xdr:rowOff>
    </xdr:to>
    <xdr:pic>
      <xdr:nvPicPr>
        <xdr:cNvPr id="954" name="Picture 363" descr="https://apps.fldfs.com/SURVEY/Images/spacer.gif">
          <a:extLst>
            <a:ext uri="{FF2B5EF4-FFF2-40B4-BE49-F238E27FC236}">
              <a16:creationId xmlns:a16="http://schemas.microsoft.com/office/drawing/2014/main" id="{00000000-0008-0000-0A00-0000BA030000}"/>
            </a:ext>
          </a:extLst>
        </xdr:cNvPr>
        <xdr:cNvPicPr>
          <a:picLocks noChangeAspect="1"/>
        </xdr:cNvPicPr>
      </xdr:nvPicPr>
      <xdr:blipFill>
        <a:blip xmlns:r="http://schemas.openxmlformats.org/officeDocument/2006/relationships" r:embed="rId1"/>
        <a:stretch>
          <a:fillRect/>
        </a:stretch>
      </xdr:blipFill>
      <xdr:spPr bwMode="auto">
        <a:xfrm>
          <a:off x="1400175" y="23669625"/>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955" name="Picture 363" descr="https://apps.fldfs.com/SURVEY/Images/spacer.gif">
          <a:extLst>
            <a:ext uri="{FF2B5EF4-FFF2-40B4-BE49-F238E27FC236}">
              <a16:creationId xmlns:a16="http://schemas.microsoft.com/office/drawing/2014/main" id="{00000000-0008-0000-0A00-0000BB03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956" name="Picture 363" descr="https://apps.fldfs.com/SURVEY/Images/spacer.gif">
          <a:extLst>
            <a:ext uri="{FF2B5EF4-FFF2-40B4-BE49-F238E27FC236}">
              <a16:creationId xmlns:a16="http://schemas.microsoft.com/office/drawing/2014/main" id="{00000000-0008-0000-0A00-0000BC03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957" name="Picture 363" descr="https://apps.fldfs.com/SURVEY/Images/spacer.gif">
          <a:extLst>
            <a:ext uri="{FF2B5EF4-FFF2-40B4-BE49-F238E27FC236}">
              <a16:creationId xmlns:a16="http://schemas.microsoft.com/office/drawing/2014/main" id="{00000000-0008-0000-0A00-0000BD03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958" name="Picture 363" descr="https://apps.fldfs.com/SURVEY/Images/spacer.gif">
          <a:extLst>
            <a:ext uri="{FF2B5EF4-FFF2-40B4-BE49-F238E27FC236}">
              <a16:creationId xmlns:a16="http://schemas.microsoft.com/office/drawing/2014/main" id="{00000000-0008-0000-0A00-0000BE03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959" name="Picture 363" descr="https://apps.fldfs.com/SURVEY/Images/spacer.gif">
          <a:extLst>
            <a:ext uri="{FF2B5EF4-FFF2-40B4-BE49-F238E27FC236}">
              <a16:creationId xmlns:a16="http://schemas.microsoft.com/office/drawing/2014/main" id="{00000000-0008-0000-0A00-0000BF03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960" name="Picture 363" descr="https://apps.fldfs.com/SURVEY/Images/spacer.gif">
          <a:extLst>
            <a:ext uri="{FF2B5EF4-FFF2-40B4-BE49-F238E27FC236}">
              <a16:creationId xmlns:a16="http://schemas.microsoft.com/office/drawing/2014/main" id="{00000000-0008-0000-0A00-0000C003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118</xdr:row>
      <xdr:rowOff>0</xdr:rowOff>
    </xdr:from>
    <xdr:to>
      <xdr:col>8</xdr:col>
      <xdr:colOff>9525</xdr:colOff>
      <xdr:row>118</xdr:row>
      <xdr:rowOff>9525</xdr:rowOff>
    </xdr:to>
    <xdr:pic>
      <xdr:nvPicPr>
        <xdr:cNvPr id="961" name="Picture 363" descr="https://apps.fldfs.com/SURVEY/Images/spacer.gif">
          <a:extLst>
            <a:ext uri="{FF2B5EF4-FFF2-40B4-BE49-F238E27FC236}">
              <a16:creationId xmlns:a16="http://schemas.microsoft.com/office/drawing/2014/main" id="{00000000-0008-0000-0A00-0000C1030000}"/>
            </a:ext>
          </a:extLst>
        </xdr:cNvPr>
        <xdr:cNvPicPr>
          <a:picLocks noChangeAspect="1"/>
        </xdr:cNvPicPr>
      </xdr:nvPicPr>
      <xdr:blipFill>
        <a:blip xmlns:r="http://schemas.openxmlformats.org/officeDocument/2006/relationships" r:embed="rId1"/>
        <a:stretch>
          <a:fillRect/>
        </a:stretch>
      </xdr:blipFill>
      <xdr:spPr bwMode="auto">
        <a:xfrm>
          <a:off x="1400175" y="23869650"/>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962" name="Picture 363" descr="https://apps.fldfs.com/SURVEY/Images/spacer.gif">
          <a:extLst>
            <a:ext uri="{FF2B5EF4-FFF2-40B4-BE49-F238E27FC236}">
              <a16:creationId xmlns:a16="http://schemas.microsoft.com/office/drawing/2014/main" id="{00000000-0008-0000-0A00-0000C2030000}"/>
            </a:ext>
          </a:extLst>
        </xdr:cNvPr>
        <xdr:cNvPicPr>
          <a:picLocks noChangeAspect="1"/>
        </xdr:cNvPicPr>
      </xdr:nvPicPr>
      <xdr:blipFill>
        <a:blip xmlns:r="http://schemas.openxmlformats.org/officeDocument/2006/relationships" r:embed="rId1"/>
        <a:stretch>
          <a:fillRect/>
        </a:stretch>
      </xdr:blipFill>
      <xdr:spPr bwMode="auto">
        <a:xfrm>
          <a:off x="1400175" y="24069675"/>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963" name="Picture 363" descr="https://apps.fldfs.com/SURVEY/Images/spacer.gif">
          <a:extLst>
            <a:ext uri="{FF2B5EF4-FFF2-40B4-BE49-F238E27FC236}">
              <a16:creationId xmlns:a16="http://schemas.microsoft.com/office/drawing/2014/main" id="{00000000-0008-0000-0A00-0000C3030000}"/>
            </a:ext>
          </a:extLst>
        </xdr:cNvPr>
        <xdr:cNvPicPr>
          <a:picLocks noChangeAspect="1"/>
        </xdr:cNvPicPr>
      </xdr:nvPicPr>
      <xdr:blipFill>
        <a:blip xmlns:r="http://schemas.openxmlformats.org/officeDocument/2006/relationships" r:embed="rId1"/>
        <a:stretch>
          <a:fillRect/>
        </a:stretch>
      </xdr:blipFill>
      <xdr:spPr bwMode="auto">
        <a:xfrm>
          <a:off x="1400175" y="24069675"/>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964" name="Picture 363" descr="https://apps.fldfs.com/SURVEY/Images/spacer.gif">
          <a:extLst>
            <a:ext uri="{FF2B5EF4-FFF2-40B4-BE49-F238E27FC236}">
              <a16:creationId xmlns:a16="http://schemas.microsoft.com/office/drawing/2014/main" id="{00000000-0008-0000-0A00-0000C4030000}"/>
            </a:ext>
          </a:extLst>
        </xdr:cNvPr>
        <xdr:cNvPicPr>
          <a:picLocks noChangeAspect="1"/>
        </xdr:cNvPicPr>
      </xdr:nvPicPr>
      <xdr:blipFill>
        <a:blip xmlns:r="http://schemas.openxmlformats.org/officeDocument/2006/relationships" r:embed="rId1"/>
        <a:stretch>
          <a:fillRect/>
        </a:stretch>
      </xdr:blipFill>
      <xdr:spPr bwMode="auto">
        <a:xfrm>
          <a:off x="1400175" y="24069675"/>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965" name="Picture 363" descr="https://apps.fldfs.com/SURVEY/Images/spacer.gif">
          <a:extLst>
            <a:ext uri="{FF2B5EF4-FFF2-40B4-BE49-F238E27FC236}">
              <a16:creationId xmlns:a16="http://schemas.microsoft.com/office/drawing/2014/main" id="{00000000-0008-0000-0A00-0000C5030000}"/>
            </a:ext>
          </a:extLst>
        </xdr:cNvPr>
        <xdr:cNvPicPr>
          <a:picLocks noChangeAspect="1"/>
        </xdr:cNvPicPr>
      </xdr:nvPicPr>
      <xdr:blipFill>
        <a:blip xmlns:r="http://schemas.openxmlformats.org/officeDocument/2006/relationships" r:embed="rId1"/>
        <a:stretch>
          <a:fillRect/>
        </a:stretch>
      </xdr:blipFill>
      <xdr:spPr bwMode="auto">
        <a:xfrm>
          <a:off x="1400175" y="24069675"/>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966" name="Picture 363" descr="https://apps.fldfs.com/SURVEY/Images/spacer.gif">
          <a:extLst>
            <a:ext uri="{FF2B5EF4-FFF2-40B4-BE49-F238E27FC236}">
              <a16:creationId xmlns:a16="http://schemas.microsoft.com/office/drawing/2014/main" id="{00000000-0008-0000-0A00-0000C6030000}"/>
            </a:ext>
          </a:extLst>
        </xdr:cNvPr>
        <xdr:cNvPicPr>
          <a:picLocks noChangeAspect="1"/>
        </xdr:cNvPicPr>
      </xdr:nvPicPr>
      <xdr:blipFill>
        <a:blip xmlns:r="http://schemas.openxmlformats.org/officeDocument/2006/relationships" r:embed="rId1"/>
        <a:stretch>
          <a:fillRect/>
        </a:stretch>
      </xdr:blipFill>
      <xdr:spPr bwMode="auto">
        <a:xfrm>
          <a:off x="1400175" y="24069675"/>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967" name="Picture 363" descr="https://apps.fldfs.com/SURVEY/Images/spacer.gif">
          <a:extLst>
            <a:ext uri="{FF2B5EF4-FFF2-40B4-BE49-F238E27FC236}">
              <a16:creationId xmlns:a16="http://schemas.microsoft.com/office/drawing/2014/main" id="{00000000-0008-0000-0A00-0000C7030000}"/>
            </a:ext>
          </a:extLst>
        </xdr:cNvPr>
        <xdr:cNvPicPr>
          <a:picLocks noChangeAspect="1"/>
        </xdr:cNvPicPr>
      </xdr:nvPicPr>
      <xdr:blipFill>
        <a:blip xmlns:r="http://schemas.openxmlformats.org/officeDocument/2006/relationships" r:embed="rId1"/>
        <a:stretch>
          <a:fillRect/>
        </a:stretch>
      </xdr:blipFill>
      <xdr:spPr bwMode="auto">
        <a:xfrm>
          <a:off x="1400175" y="24069675"/>
          <a:ext cx="9525" cy="9525"/>
        </a:xfrm>
        <a:prstGeom prst="rect">
          <a:avLst/>
        </a:prstGeom>
        <a:noFill/>
        <a:ln w="9525">
          <a:noFill/>
        </a:ln>
      </xdr:spPr>
    </xdr:pic>
    <xdr:clientData/>
  </xdr:twoCellAnchor>
  <xdr:twoCellAnchor>
    <xdr:from>
      <xdr:col>8</xdr:col>
      <xdr:colOff>0</xdr:colOff>
      <xdr:row>119</xdr:row>
      <xdr:rowOff>0</xdr:rowOff>
    </xdr:from>
    <xdr:to>
      <xdr:col>8</xdr:col>
      <xdr:colOff>9525</xdr:colOff>
      <xdr:row>119</xdr:row>
      <xdr:rowOff>9525</xdr:rowOff>
    </xdr:to>
    <xdr:pic>
      <xdr:nvPicPr>
        <xdr:cNvPr id="968" name="Picture 363" descr="https://apps.fldfs.com/SURVEY/Images/spacer.gif">
          <a:extLst>
            <a:ext uri="{FF2B5EF4-FFF2-40B4-BE49-F238E27FC236}">
              <a16:creationId xmlns:a16="http://schemas.microsoft.com/office/drawing/2014/main" id="{00000000-0008-0000-0A00-0000C8030000}"/>
            </a:ext>
          </a:extLst>
        </xdr:cNvPr>
        <xdr:cNvPicPr>
          <a:picLocks noChangeAspect="1"/>
        </xdr:cNvPicPr>
      </xdr:nvPicPr>
      <xdr:blipFill>
        <a:blip xmlns:r="http://schemas.openxmlformats.org/officeDocument/2006/relationships" r:embed="rId1"/>
        <a:stretch>
          <a:fillRect/>
        </a:stretch>
      </xdr:blipFill>
      <xdr:spPr bwMode="auto">
        <a:xfrm>
          <a:off x="1400175" y="24069675"/>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969" name="Picture 363" descr="https://apps.fldfs.com/SURVEY/Images/spacer.gif">
          <a:extLst>
            <a:ext uri="{FF2B5EF4-FFF2-40B4-BE49-F238E27FC236}">
              <a16:creationId xmlns:a16="http://schemas.microsoft.com/office/drawing/2014/main" id="{00000000-0008-0000-0A00-0000C9030000}"/>
            </a:ext>
          </a:extLst>
        </xdr:cNvPr>
        <xdr:cNvPicPr>
          <a:picLocks noChangeAspect="1"/>
        </xdr:cNvPicPr>
      </xdr:nvPicPr>
      <xdr:blipFill>
        <a:blip xmlns:r="http://schemas.openxmlformats.org/officeDocument/2006/relationships" r:embed="rId1"/>
        <a:stretch>
          <a:fillRect/>
        </a:stretch>
      </xdr:blipFill>
      <xdr:spPr bwMode="auto">
        <a:xfrm>
          <a:off x="1400175" y="24269700"/>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970" name="Picture 363" descr="https://apps.fldfs.com/SURVEY/Images/spacer.gif">
          <a:extLst>
            <a:ext uri="{FF2B5EF4-FFF2-40B4-BE49-F238E27FC236}">
              <a16:creationId xmlns:a16="http://schemas.microsoft.com/office/drawing/2014/main" id="{00000000-0008-0000-0A00-0000CA030000}"/>
            </a:ext>
          </a:extLst>
        </xdr:cNvPr>
        <xdr:cNvPicPr>
          <a:picLocks noChangeAspect="1"/>
        </xdr:cNvPicPr>
      </xdr:nvPicPr>
      <xdr:blipFill>
        <a:blip xmlns:r="http://schemas.openxmlformats.org/officeDocument/2006/relationships" r:embed="rId1"/>
        <a:stretch>
          <a:fillRect/>
        </a:stretch>
      </xdr:blipFill>
      <xdr:spPr bwMode="auto">
        <a:xfrm>
          <a:off x="1400175" y="24269700"/>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971" name="Picture 363" descr="https://apps.fldfs.com/SURVEY/Images/spacer.gif">
          <a:extLst>
            <a:ext uri="{FF2B5EF4-FFF2-40B4-BE49-F238E27FC236}">
              <a16:creationId xmlns:a16="http://schemas.microsoft.com/office/drawing/2014/main" id="{00000000-0008-0000-0A00-0000CB030000}"/>
            </a:ext>
          </a:extLst>
        </xdr:cNvPr>
        <xdr:cNvPicPr>
          <a:picLocks noChangeAspect="1"/>
        </xdr:cNvPicPr>
      </xdr:nvPicPr>
      <xdr:blipFill>
        <a:blip xmlns:r="http://schemas.openxmlformats.org/officeDocument/2006/relationships" r:embed="rId1"/>
        <a:stretch>
          <a:fillRect/>
        </a:stretch>
      </xdr:blipFill>
      <xdr:spPr bwMode="auto">
        <a:xfrm>
          <a:off x="1400175" y="24269700"/>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972" name="Picture 363" descr="https://apps.fldfs.com/SURVEY/Images/spacer.gif">
          <a:extLst>
            <a:ext uri="{FF2B5EF4-FFF2-40B4-BE49-F238E27FC236}">
              <a16:creationId xmlns:a16="http://schemas.microsoft.com/office/drawing/2014/main" id="{00000000-0008-0000-0A00-0000CC030000}"/>
            </a:ext>
          </a:extLst>
        </xdr:cNvPr>
        <xdr:cNvPicPr>
          <a:picLocks noChangeAspect="1"/>
        </xdr:cNvPicPr>
      </xdr:nvPicPr>
      <xdr:blipFill>
        <a:blip xmlns:r="http://schemas.openxmlformats.org/officeDocument/2006/relationships" r:embed="rId1"/>
        <a:stretch>
          <a:fillRect/>
        </a:stretch>
      </xdr:blipFill>
      <xdr:spPr bwMode="auto">
        <a:xfrm>
          <a:off x="1400175" y="24269700"/>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973" name="Picture 363" descr="https://apps.fldfs.com/SURVEY/Images/spacer.gif">
          <a:extLst>
            <a:ext uri="{FF2B5EF4-FFF2-40B4-BE49-F238E27FC236}">
              <a16:creationId xmlns:a16="http://schemas.microsoft.com/office/drawing/2014/main" id="{00000000-0008-0000-0A00-0000CD030000}"/>
            </a:ext>
          </a:extLst>
        </xdr:cNvPr>
        <xdr:cNvPicPr>
          <a:picLocks noChangeAspect="1"/>
        </xdr:cNvPicPr>
      </xdr:nvPicPr>
      <xdr:blipFill>
        <a:blip xmlns:r="http://schemas.openxmlformats.org/officeDocument/2006/relationships" r:embed="rId1"/>
        <a:stretch>
          <a:fillRect/>
        </a:stretch>
      </xdr:blipFill>
      <xdr:spPr bwMode="auto">
        <a:xfrm>
          <a:off x="1400175" y="24269700"/>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974" name="Picture 363" descr="https://apps.fldfs.com/SURVEY/Images/spacer.gif">
          <a:extLst>
            <a:ext uri="{FF2B5EF4-FFF2-40B4-BE49-F238E27FC236}">
              <a16:creationId xmlns:a16="http://schemas.microsoft.com/office/drawing/2014/main" id="{00000000-0008-0000-0A00-0000CE030000}"/>
            </a:ext>
          </a:extLst>
        </xdr:cNvPr>
        <xdr:cNvPicPr>
          <a:picLocks noChangeAspect="1"/>
        </xdr:cNvPicPr>
      </xdr:nvPicPr>
      <xdr:blipFill>
        <a:blip xmlns:r="http://schemas.openxmlformats.org/officeDocument/2006/relationships" r:embed="rId1"/>
        <a:stretch>
          <a:fillRect/>
        </a:stretch>
      </xdr:blipFill>
      <xdr:spPr bwMode="auto">
        <a:xfrm>
          <a:off x="1400175" y="24269700"/>
          <a:ext cx="9525" cy="9525"/>
        </a:xfrm>
        <a:prstGeom prst="rect">
          <a:avLst/>
        </a:prstGeom>
        <a:noFill/>
        <a:ln w="9525">
          <a:noFill/>
        </a:ln>
      </xdr:spPr>
    </xdr:pic>
    <xdr:clientData/>
  </xdr:twoCellAnchor>
  <xdr:twoCellAnchor>
    <xdr:from>
      <xdr:col>8</xdr:col>
      <xdr:colOff>0</xdr:colOff>
      <xdr:row>120</xdr:row>
      <xdr:rowOff>0</xdr:rowOff>
    </xdr:from>
    <xdr:to>
      <xdr:col>8</xdr:col>
      <xdr:colOff>9525</xdr:colOff>
      <xdr:row>120</xdr:row>
      <xdr:rowOff>9525</xdr:rowOff>
    </xdr:to>
    <xdr:pic>
      <xdr:nvPicPr>
        <xdr:cNvPr id="975" name="Picture 363" descr="https://apps.fldfs.com/SURVEY/Images/spacer.gif">
          <a:extLst>
            <a:ext uri="{FF2B5EF4-FFF2-40B4-BE49-F238E27FC236}">
              <a16:creationId xmlns:a16="http://schemas.microsoft.com/office/drawing/2014/main" id="{00000000-0008-0000-0A00-0000CF030000}"/>
            </a:ext>
          </a:extLst>
        </xdr:cNvPr>
        <xdr:cNvPicPr>
          <a:picLocks noChangeAspect="1"/>
        </xdr:cNvPicPr>
      </xdr:nvPicPr>
      <xdr:blipFill>
        <a:blip xmlns:r="http://schemas.openxmlformats.org/officeDocument/2006/relationships" r:embed="rId1"/>
        <a:stretch>
          <a:fillRect/>
        </a:stretch>
      </xdr:blipFill>
      <xdr:spPr bwMode="auto">
        <a:xfrm>
          <a:off x="1400175" y="24269700"/>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976" name="Picture 363" descr="https://apps.fldfs.com/SURVEY/Images/spacer.gif">
          <a:extLst>
            <a:ext uri="{FF2B5EF4-FFF2-40B4-BE49-F238E27FC236}">
              <a16:creationId xmlns:a16="http://schemas.microsoft.com/office/drawing/2014/main" id="{00000000-0008-0000-0A00-0000D0030000}"/>
            </a:ext>
          </a:extLst>
        </xdr:cNvPr>
        <xdr:cNvPicPr>
          <a:picLocks noChangeAspect="1"/>
        </xdr:cNvPicPr>
      </xdr:nvPicPr>
      <xdr:blipFill>
        <a:blip xmlns:r="http://schemas.openxmlformats.org/officeDocument/2006/relationships" r:embed="rId1"/>
        <a:stretch>
          <a:fillRect/>
        </a:stretch>
      </xdr:blipFill>
      <xdr:spPr bwMode="auto">
        <a:xfrm>
          <a:off x="1400175" y="24469725"/>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977" name="Picture 363" descr="https://apps.fldfs.com/SURVEY/Images/spacer.gif">
          <a:extLst>
            <a:ext uri="{FF2B5EF4-FFF2-40B4-BE49-F238E27FC236}">
              <a16:creationId xmlns:a16="http://schemas.microsoft.com/office/drawing/2014/main" id="{00000000-0008-0000-0A00-0000D1030000}"/>
            </a:ext>
          </a:extLst>
        </xdr:cNvPr>
        <xdr:cNvPicPr>
          <a:picLocks noChangeAspect="1"/>
        </xdr:cNvPicPr>
      </xdr:nvPicPr>
      <xdr:blipFill>
        <a:blip xmlns:r="http://schemas.openxmlformats.org/officeDocument/2006/relationships" r:embed="rId1"/>
        <a:stretch>
          <a:fillRect/>
        </a:stretch>
      </xdr:blipFill>
      <xdr:spPr bwMode="auto">
        <a:xfrm>
          <a:off x="1400175" y="24469725"/>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978" name="Picture 363" descr="https://apps.fldfs.com/SURVEY/Images/spacer.gif">
          <a:extLst>
            <a:ext uri="{FF2B5EF4-FFF2-40B4-BE49-F238E27FC236}">
              <a16:creationId xmlns:a16="http://schemas.microsoft.com/office/drawing/2014/main" id="{00000000-0008-0000-0A00-0000D2030000}"/>
            </a:ext>
          </a:extLst>
        </xdr:cNvPr>
        <xdr:cNvPicPr>
          <a:picLocks noChangeAspect="1"/>
        </xdr:cNvPicPr>
      </xdr:nvPicPr>
      <xdr:blipFill>
        <a:blip xmlns:r="http://schemas.openxmlformats.org/officeDocument/2006/relationships" r:embed="rId1"/>
        <a:stretch>
          <a:fillRect/>
        </a:stretch>
      </xdr:blipFill>
      <xdr:spPr bwMode="auto">
        <a:xfrm>
          <a:off x="1400175" y="24469725"/>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979" name="Picture 363" descr="https://apps.fldfs.com/SURVEY/Images/spacer.gif">
          <a:extLst>
            <a:ext uri="{FF2B5EF4-FFF2-40B4-BE49-F238E27FC236}">
              <a16:creationId xmlns:a16="http://schemas.microsoft.com/office/drawing/2014/main" id="{00000000-0008-0000-0A00-0000D3030000}"/>
            </a:ext>
          </a:extLst>
        </xdr:cNvPr>
        <xdr:cNvPicPr>
          <a:picLocks noChangeAspect="1"/>
        </xdr:cNvPicPr>
      </xdr:nvPicPr>
      <xdr:blipFill>
        <a:blip xmlns:r="http://schemas.openxmlformats.org/officeDocument/2006/relationships" r:embed="rId1"/>
        <a:stretch>
          <a:fillRect/>
        </a:stretch>
      </xdr:blipFill>
      <xdr:spPr bwMode="auto">
        <a:xfrm>
          <a:off x="1400175" y="24469725"/>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980" name="Picture 363" descr="https://apps.fldfs.com/SURVEY/Images/spacer.gif">
          <a:extLst>
            <a:ext uri="{FF2B5EF4-FFF2-40B4-BE49-F238E27FC236}">
              <a16:creationId xmlns:a16="http://schemas.microsoft.com/office/drawing/2014/main" id="{00000000-0008-0000-0A00-0000D4030000}"/>
            </a:ext>
          </a:extLst>
        </xdr:cNvPr>
        <xdr:cNvPicPr>
          <a:picLocks noChangeAspect="1"/>
        </xdr:cNvPicPr>
      </xdr:nvPicPr>
      <xdr:blipFill>
        <a:blip xmlns:r="http://schemas.openxmlformats.org/officeDocument/2006/relationships" r:embed="rId1"/>
        <a:stretch>
          <a:fillRect/>
        </a:stretch>
      </xdr:blipFill>
      <xdr:spPr bwMode="auto">
        <a:xfrm>
          <a:off x="1400175" y="24469725"/>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981" name="Picture 363" descr="https://apps.fldfs.com/SURVEY/Images/spacer.gif">
          <a:extLst>
            <a:ext uri="{FF2B5EF4-FFF2-40B4-BE49-F238E27FC236}">
              <a16:creationId xmlns:a16="http://schemas.microsoft.com/office/drawing/2014/main" id="{00000000-0008-0000-0A00-0000D5030000}"/>
            </a:ext>
          </a:extLst>
        </xdr:cNvPr>
        <xdr:cNvPicPr>
          <a:picLocks noChangeAspect="1"/>
        </xdr:cNvPicPr>
      </xdr:nvPicPr>
      <xdr:blipFill>
        <a:blip xmlns:r="http://schemas.openxmlformats.org/officeDocument/2006/relationships" r:embed="rId1"/>
        <a:stretch>
          <a:fillRect/>
        </a:stretch>
      </xdr:blipFill>
      <xdr:spPr bwMode="auto">
        <a:xfrm>
          <a:off x="1400175" y="24469725"/>
          <a:ext cx="9525" cy="9525"/>
        </a:xfrm>
        <a:prstGeom prst="rect">
          <a:avLst/>
        </a:prstGeom>
        <a:noFill/>
        <a:ln w="9525">
          <a:noFill/>
        </a:ln>
      </xdr:spPr>
    </xdr:pic>
    <xdr:clientData/>
  </xdr:twoCellAnchor>
  <xdr:twoCellAnchor>
    <xdr:from>
      <xdr:col>8</xdr:col>
      <xdr:colOff>0</xdr:colOff>
      <xdr:row>121</xdr:row>
      <xdr:rowOff>0</xdr:rowOff>
    </xdr:from>
    <xdr:to>
      <xdr:col>8</xdr:col>
      <xdr:colOff>9525</xdr:colOff>
      <xdr:row>121</xdr:row>
      <xdr:rowOff>9525</xdr:rowOff>
    </xdr:to>
    <xdr:pic>
      <xdr:nvPicPr>
        <xdr:cNvPr id="982" name="Picture 363" descr="https://apps.fldfs.com/SURVEY/Images/spacer.gif">
          <a:extLst>
            <a:ext uri="{FF2B5EF4-FFF2-40B4-BE49-F238E27FC236}">
              <a16:creationId xmlns:a16="http://schemas.microsoft.com/office/drawing/2014/main" id="{00000000-0008-0000-0A00-0000D6030000}"/>
            </a:ext>
          </a:extLst>
        </xdr:cNvPr>
        <xdr:cNvPicPr>
          <a:picLocks noChangeAspect="1"/>
        </xdr:cNvPicPr>
      </xdr:nvPicPr>
      <xdr:blipFill>
        <a:blip xmlns:r="http://schemas.openxmlformats.org/officeDocument/2006/relationships" r:embed="rId1"/>
        <a:stretch>
          <a:fillRect/>
        </a:stretch>
      </xdr:blipFill>
      <xdr:spPr bwMode="auto">
        <a:xfrm>
          <a:off x="1400175" y="24469725"/>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983" name="Picture 363" descr="https://apps.fldfs.com/SURVEY/Images/spacer.gif">
          <a:extLst>
            <a:ext uri="{FF2B5EF4-FFF2-40B4-BE49-F238E27FC236}">
              <a16:creationId xmlns:a16="http://schemas.microsoft.com/office/drawing/2014/main" id="{00000000-0008-0000-0A00-0000D7030000}"/>
            </a:ext>
          </a:extLst>
        </xdr:cNvPr>
        <xdr:cNvPicPr>
          <a:picLocks noChangeAspect="1"/>
        </xdr:cNvPicPr>
      </xdr:nvPicPr>
      <xdr:blipFill>
        <a:blip xmlns:r="http://schemas.openxmlformats.org/officeDocument/2006/relationships" r:embed="rId1"/>
        <a:stretch>
          <a:fillRect/>
        </a:stretch>
      </xdr:blipFill>
      <xdr:spPr bwMode="auto">
        <a:xfrm>
          <a:off x="1400175" y="24669750"/>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984" name="Picture 363" descr="https://apps.fldfs.com/SURVEY/Images/spacer.gif">
          <a:extLst>
            <a:ext uri="{FF2B5EF4-FFF2-40B4-BE49-F238E27FC236}">
              <a16:creationId xmlns:a16="http://schemas.microsoft.com/office/drawing/2014/main" id="{00000000-0008-0000-0A00-0000D8030000}"/>
            </a:ext>
          </a:extLst>
        </xdr:cNvPr>
        <xdr:cNvPicPr>
          <a:picLocks noChangeAspect="1"/>
        </xdr:cNvPicPr>
      </xdr:nvPicPr>
      <xdr:blipFill>
        <a:blip xmlns:r="http://schemas.openxmlformats.org/officeDocument/2006/relationships" r:embed="rId1"/>
        <a:stretch>
          <a:fillRect/>
        </a:stretch>
      </xdr:blipFill>
      <xdr:spPr bwMode="auto">
        <a:xfrm>
          <a:off x="1400175" y="24669750"/>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985" name="Picture 363" descr="https://apps.fldfs.com/SURVEY/Images/spacer.gif">
          <a:extLst>
            <a:ext uri="{FF2B5EF4-FFF2-40B4-BE49-F238E27FC236}">
              <a16:creationId xmlns:a16="http://schemas.microsoft.com/office/drawing/2014/main" id="{00000000-0008-0000-0A00-0000D9030000}"/>
            </a:ext>
          </a:extLst>
        </xdr:cNvPr>
        <xdr:cNvPicPr>
          <a:picLocks noChangeAspect="1"/>
        </xdr:cNvPicPr>
      </xdr:nvPicPr>
      <xdr:blipFill>
        <a:blip xmlns:r="http://schemas.openxmlformats.org/officeDocument/2006/relationships" r:embed="rId1"/>
        <a:stretch>
          <a:fillRect/>
        </a:stretch>
      </xdr:blipFill>
      <xdr:spPr bwMode="auto">
        <a:xfrm>
          <a:off x="1400175" y="24669750"/>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986" name="Picture 363" descr="https://apps.fldfs.com/SURVEY/Images/spacer.gif">
          <a:extLst>
            <a:ext uri="{FF2B5EF4-FFF2-40B4-BE49-F238E27FC236}">
              <a16:creationId xmlns:a16="http://schemas.microsoft.com/office/drawing/2014/main" id="{00000000-0008-0000-0A00-0000DA030000}"/>
            </a:ext>
          </a:extLst>
        </xdr:cNvPr>
        <xdr:cNvPicPr>
          <a:picLocks noChangeAspect="1"/>
        </xdr:cNvPicPr>
      </xdr:nvPicPr>
      <xdr:blipFill>
        <a:blip xmlns:r="http://schemas.openxmlformats.org/officeDocument/2006/relationships" r:embed="rId1"/>
        <a:stretch>
          <a:fillRect/>
        </a:stretch>
      </xdr:blipFill>
      <xdr:spPr bwMode="auto">
        <a:xfrm>
          <a:off x="1400175" y="24669750"/>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987" name="Picture 363" descr="https://apps.fldfs.com/SURVEY/Images/spacer.gif">
          <a:extLst>
            <a:ext uri="{FF2B5EF4-FFF2-40B4-BE49-F238E27FC236}">
              <a16:creationId xmlns:a16="http://schemas.microsoft.com/office/drawing/2014/main" id="{00000000-0008-0000-0A00-0000DB030000}"/>
            </a:ext>
          </a:extLst>
        </xdr:cNvPr>
        <xdr:cNvPicPr>
          <a:picLocks noChangeAspect="1"/>
        </xdr:cNvPicPr>
      </xdr:nvPicPr>
      <xdr:blipFill>
        <a:blip xmlns:r="http://schemas.openxmlformats.org/officeDocument/2006/relationships" r:embed="rId1"/>
        <a:stretch>
          <a:fillRect/>
        </a:stretch>
      </xdr:blipFill>
      <xdr:spPr bwMode="auto">
        <a:xfrm>
          <a:off x="1400175" y="24669750"/>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988" name="Picture 363" descr="https://apps.fldfs.com/SURVEY/Images/spacer.gif">
          <a:extLst>
            <a:ext uri="{FF2B5EF4-FFF2-40B4-BE49-F238E27FC236}">
              <a16:creationId xmlns:a16="http://schemas.microsoft.com/office/drawing/2014/main" id="{00000000-0008-0000-0A00-0000DC030000}"/>
            </a:ext>
          </a:extLst>
        </xdr:cNvPr>
        <xdr:cNvPicPr>
          <a:picLocks noChangeAspect="1"/>
        </xdr:cNvPicPr>
      </xdr:nvPicPr>
      <xdr:blipFill>
        <a:blip xmlns:r="http://schemas.openxmlformats.org/officeDocument/2006/relationships" r:embed="rId1"/>
        <a:stretch>
          <a:fillRect/>
        </a:stretch>
      </xdr:blipFill>
      <xdr:spPr bwMode="auto">
        <a:xfrm>
          <a:off x="1400175" y="24669750"/>
          <a:ext cx="9525" cy="9525"/>
        </a:xfrm>
        <a:prstGeom prst="rect">
          <a:avLst/>
        </a:prstGeom>
        <a:noFill/>
        <a:ln w="9525">
          <a:noFill/>
        </a:ln>
      </xdr:spPr>
    </xdr:pic>
    <xdr:clientData/>
  </xdr:twoCellAnchor>
  <xdr:twoCellAnchor>
    <xdr:from>
      <xdr:col>8</xdr:col>
      <xdr:colOff>0</xdr:colOff>
      <xdr:row>122</xdr:row>
      <xdr:rowOff>0</xdr:rowOff>
    </xdr:from>
    <xdr:to>
      <xdr:col>8</xdr:col>
      <xdr:colOff>9525</xdr:colOff>
      <xdr:row>122</xdr:row>
      <xdr:rowOff>9525</xdr:rowOff>
    </xdr:to>
    <xdr:pic>
      <xdr:nvPicPr>
        <xdr:cNvPr id="989" name="Picture 363" descr="https://apps.fldfs.com/SURVEY/Images/spacer.gif">
          <a:extLst>
            <a:ext uri="{FF2B5EF4-FFF2-40B4-BE49-F238E27FC236}">
              <a16:creationId xmlns:a16="http://schemas.microsoft.com/office/drawing/2014/main" id="{00000000-0008-0000-0A00-0000DD030000}"/>
            </a:ext>
          </a:extLst>
        </xdr:cNvPr>
        <xdr:cNvPicPr>
          <a:picLocks noChangeAspect="1"/>
        </xdr:cNvPicPr>
      </xdr:nvPicPr>
      <xdr:blipFill>
        <a:blip xmlns:r="http://schemas.openxmlformats.org/officeDocument/2006/relationships" r:embed="rId1"/>
        <a:stretch>
          <a:fillRect/>
        </a:stretch>
      </xdr:blipFill>
      <xdr:spPr bwMode="auto">
        <a:xfrm>
          <a:off x="1400175" y="24669750"/>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990" name="Picture 363" descr="https://apps.fldfs.com/SURVEY/Images/spacer.gif">
          <a:extLst>
            <a:ext uri="{FF2B5EF4-FFF2-40B4-BE49-F238E27FC236}">
              <a16:creationId xmlns:a16="http://schemas.microsoft.com/office/drawing/2014/main" id="{00000000-0008-0000-0A00-0000DE030000}"/>
            </a:ext>
          </a:extLst>
        </xdr:cNvPr>
        <xdr:cNvPicPr>
          <a:picLocks noChangeAspect="1"/>
        </xdr:cNvPicPr>
      </xdr:nvPicPr>
      <xdr:blipFill>
        <a:blip xmlns:r="http://schemas.openxmlformats.org/officeDocument/2006/relationships" r:embed="rId1"/>
        <a:stretch>
          <a:fillRect/>
        </a:stretch>
      </xdr:blipFill>
      <xdr:spPr bwMode="auto">
        <a:xfrm>
          <a:off x="1400175" y="24869775"/>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991" name="Picture 363" descr="https://apps.fldfs.com/SURVEY/Images/spacer.gif">
          <a:extLst>
            <a:ext uri="{FF2B5EF4-FFF2-40B4-BE49-F238E27FC236}">
              <a16:creationId xmlns:a16="http://schemas.microsoft.com/office/drawing/2014/main" id="{00000000-0008-0000-0A00-0000DF030000}"/>
            </a:ext>
          </a:extLst>
        </xdr:cNvPr>
        <xdr:cNvPicPr>
          <a:picLocks noChangeAspect="1"/>
        </xdr:cNvPicPr>
      </xdr:nvPicPr>
      <xdr:blipFill>
        <a:blip xmlns:r="http://schemas.openxmlformats.org/officeDocument/2006/relationships" r:embed="rId1"/>
        <a:stretch>
          <a:fillRect/>
        </a:stretch>
      </xdr:blipFill>
      <xdr:spPr bwMode="auto">
        <a:xfrm>
          <a:off x="1400175" y="24869775"/>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992" name="Picture 363" descr="https://apps.fldfs.com/SURVEY/Images/spacer.gif">
          <a:extLst>
            <a:ext uri="{FF2B5EF4-FFF2-40B4-BE49-F238E27FC236}">
              <a16:creationId xmlns:a16="http://schemas.microsoft.com/office/drawing/2014/main" id="{00000000-0008-0000-0A00-0000E0030000}"/>
            </a:ext>
          </a:extLst>
        </xdr:cNvPr>
        <xdr:cNvPicPr>
          <a:picLocks noChangeAspect="1"/>
        </xdr:cNvPicPr>
      </xdr:nvPicPr>
      <xdr:blipFill>
        <a:blip xmlns:r="http://schemas.openxmlformats.org/officeDocument/2006/relationships" r:embed="rId1"/>
        <a:stretch>
          <a:fillRect/>
        </a:stretch>
      </xdr:blipFill>
      <xdr:spPr bwMode="auto">
        <a:xfrm>
          <a:off x="1400175" y="24869775"/>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993" name="Picture 363" descr="https://apps.fldfs.com/SURVEY/Images/spacer.gif">
          <a:extLst>
            <a:ext uri="{FF2B5EF4-FFF2-40B4-BE49-F238E27FC236}">
              <a16:creationId xmlns:a16="http://schemas.microsoft.com/office/drawing/2014/main" id="{00000000-0008-0000-0A00-0000E1030000}"/>
            </a:ext>
          </a:extLst>
        </xdr:cNvPr>
        <xdr:cNvPicPr>
          <a:picLocks noChangeAspect="1"/>
        </xdr:cNvPicPr>
      </xdr:nvPicPr>
      <xdr:blipFill>
        <a:blip xmlns:r="http://schemas.openxmlformats.org/officeDocument/2006/relationships" r:embed="rId1"/>
        <a:stretch>
          <a:fillRect/>
        </a:stretch>
      </xdr:blipFill>
      <xdr:spPr bwMode="auto">
        <a:xfrm>
          <a:off x="1400175" y="24869775"/>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994" name="Picture 363" descr="https://apps.fldfs.com/SURVEY/Images/spacer.gif">
          <a:extLst>
            <a:ext uri="{FF2B5EF4-FFF2-40B4-BE49-F238E27FC236}">
              <a16:creationId xmlns:a16="http://schemas.microsoft.com/office/drawing/2014/main" id="{00000000-0008-0000-0A00-0000E2030000}"/>
            </a:ext>
          </a:extLst>
        </xdr:cNvPr>
        <xdr:cNvPicPr>
          <a:picLocks noChangeAspect="1"/>
        </xdr:cNvPicPr>
      </xdr:nvPicPr>
      <xdr:blipFill>
        <a:blip xmlns:r="http://schemas.openxmlformats.org/officeDocument/2006/relationships" r:embed="rId1"/>
        <a:stretch>
          <a:fillRect/>
        </a:stretch>
      </xdr:blipFill>
      <xdr:spPr bwMode="auto">
        <a:xfrm>
          <a:off x="1400175" y="24869775"/>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995" name="Picture 363" descr="https://apps.fldfs.com/SURVEY/Images/spacer.gif">
          <a:extLst>
            <a:ext uri="{FF2B5EF4-FFF2-40B4-BE49-F238E27FC236}">
              <a16:creationId xmlns:a16="http://schemas.microsoft.com/office/drawing/2014/main" id="{00000000-0008-0000-0A00-0000E3030000}"/>
            </a:ext>
          </a:extLst>
        </xdr:cNvPr>
        <xdr:cNvPicPr>
          <a:picLocks noChangeAspect="1"/>
        </xdr:cNvPicPr>
      </xdr:nvPicPr>
      <xdr:blipFill>
        <a:blip xmlns:r="http://schemas.openxmlformats.org/officeDocument/2006/relationships" r:embed="rId1"/>
        <a:stretch>
          <a:fillRect/>
        </a:stretch>
      </xdr:blipFill>
      <xdr:spPr bwMode="auto">
        <a:xfrm>
          <a:off x="1400175" y="24869775"/>
          <a:ext cx="9525" cy="9525"/>
        </a:xfrm>
        <a:prstGeom prst="rect">
          <a:avLst/>
        </a:prstGeom>
        <a:noFill/>
        <a:ln w="9525">
          <a:noFill/>
        </a:ln>
      </xdr:spPr>
    </xdr:pic>
    <xdr:clientData/>
  </xdr:twoCellAnchor>
  <xdr:twoCellAnchor>
    <xdr:from>
      <xdr:col>8</xdr:col>
      <xdr:colOff>0</xdr:colOff>
      <xdr:row>123</xdr:row>
      <xdr:rowOff>0</xdr:rowOff>
    </xdr:from>
    <xdr:to>
      <xdr:col>8</xdr:col>
      <xdr:colOff>9525</xdr:colOff>
      <xdr:row>123</xdr:row>
      <xdr:rowOff>9525</xdr:rowOff>
    </xdr:to>
    <xdr:pic>
      <xdr:nvPicPr>
        <xdr:cNvPr id="996" name="Picture 363" descr="https://apps.fldfs.com/SURVEY/Images/spacer.gif">
          <a:extLst>
            <a:ext uri="{FF2B5EF4-FFF2-40B4-BE49-F238E27FC236}">
              <a16:creationId xmlns:a16="http://schemas.microsoft.com/office/drawing/2014/main" id="{00000000-0008-0000-0A00-0000E4030000}"/>
            </a:ext>
          </a:extLst>
        </xdr:cNvPr>
        <xdr:cNvPicPr>
          <a:picLocks noChangeAspect="1"/>
        </xdr:cNvPicPr>
      </xdr:nvPicPr>
      <xdr:blipFill>
        <a:blip xmlns:r="http://schemas.openxmlformats.org/officeDocument/2006/relationships" r:embed="rId1"/>
        <a:stretch>
          <a:fillRect/>
        </a:stretch>
      </xdr:blipFill>
      <xdr:spPr bwMode="auto">
        <a:xfrm>
          <a:off x="1400175" y="24869775"/>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997" name="Picture 363" descr="https://apps.fldfs.com/SURVEY/Images/spacer.gif">
          <a:extLst>
            <a:ext uri="{FF2B5EF4-FFF2-40B4-BE49-F238E27FC236}">
              <a16:creationId xmlns:a16="http://schemas.microsoft.com/office/drawing/2014/main" id="{00000000-0008-0000-0A00-0000E5030000}"/>
            </a:ext>
          </a:extLst>
        </xdr:cNvPr>
        <xdr:cNvPicPr>
          <a:picLocks noChangeAspect="1"/>
        </xdr:cNvPicPr>
      </xdr:nvPicPr>
      <xdr:blipFill>
        <a:blip xmlns:r="http://schemas.openxmlformats.org/officeDocument/2006/relationships" r:embed="rId1"/>
        <a:stretch>
          <a:fillRect/>
        </a:stretch>
      </xdr:blipFill>
      <xdr:spPr bwMode="auto">
        <a:xfrm>
          <a:off x="1400175" y="25069800"/>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998" name="Picture 363" descr="https://apps.fldfs.com/SURVEY/Images/spacer.gif">
          <a:extLst>
            <a:ext uri="{FF2B5EF4-FFF2-40B4-BE49-F238E27FC236}">
              <a16:creationId xmlns:a16="http://schemas.microsoft.com/office/drawing/2014/main" id="{00000000-0008-0000-0A00-0000E6030000}"/>
            </a:ext>
          </a:extLst>
        </xdr:cNvPr>
        <xdr:cNvPicPr>
          <a:picLocks noChangeAspect="1"/>
        </xdr:cNvPicPr>
      </xdr:nvPicPr>
      <xdr:blipFill>
        <a:blip xmlns:r="http://schemas.openxmlformats.org/officeDocument/2006/relationships" r:embed="rId1"/>
        <a:stretch>
          <a:fillRect/>
        </a:stretch>
      </xdr:blipFill>
      <xdr:spPr bwMode="auto">
        <a:xfrm>
          <a:off x="1400175" y="25069800"/>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999" name="Picture 363" descr="https://apps.fldfs.com/SURVEY/Images/spacer.gif">
          <a:extLst>
            <a:ext uri="{FF2B5EF4-FFF2-40B4-BE49-F238E27FC236}">
              <a16:creationId xmlns:a16="http://schemas.microsoft.com/office/drawing/2014/main" id="{00000000-0008-0000-0A00-0000E7030000}"/>
            </a:ext>
          </a:extLst>
        </xdr:cNvPr>
        <xdr:cNvPicPr>
          <a:picLocks noChangeAspect="1"/>
        </xdr:cNvPicPr>
      </xdr:nvPicPr>
      <xdr:blipFill>
        <a:blip xmlns:r="http://schemas.openxmlformats.org/officeDocument/2006/relationships" r:embed="rId1"/>
        <a:stretch>
          <a:fillRect/>
        </a:stretch>
      </xdr:blipFill>
      <xdr:spPr bwMode="auto">
        <a:xfrm>
          <a:off x="1400175" y="25069800"/>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1000" name="Picture 363" descr="https://apps.fldfs.com/SURVEY/Images/spacer.gif">
          <a:extLst>
            <a:ext uri="{FF2B5EF4-FFF2-40B4-BE49-F238E27FC236}">
              <a16:creationId xmlns:a16="http://schemas.microsoft.com/office/drawing/2014/main" id="{00000000-0008-0000-0A00-0000E8030000}"/>
            </a:ext>
          </a:extLst>
        </xdr:cNvPr>
        <xdr:cNvPicPr>
          <a:picLocks noChangeAspect="1"/>
        </xdr:cNvPicPr>
      </xdr:nvPicPr>
      <xdr:blipFill>
        <a:blip xmlns:r="http://schemas.openxmlformats.org/officeDocument/2006/relationships" r:embed="rId1"/>
        <a:stretch>
          <a:fillRect/>
        </a:stretch>
      </xdr:blipFill>
      <xdr:spPr bwMode="auto">
        <a:xfrm>
          <a:off x="1400175" y="25069800"/>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1001" name="Picture 363" descr="https://apps.fldfs.com/SURVEY/Images/spacer.gif">
          <a:extLst>
            <a:ext uri="{FF2B5EF4-FFF2-40B4-BE49-F238E27FC236}">
              <a16:creationId xmlns:a16="http://schemas.microsoft.com/office/drawing/2014/main" id="{00000000-0008-0000-0A00-0000E9030000}"/>
            </a:ext>
          </a:extLst>
        </xdr:cNvPr>
        <xdr:cNvPicPr>
          <a:picLocks noChangeAspect="1"/>
        </xdr:cNvPicPr>
      </xdr:nvPicPr>
      <xdr:blipFill>
        <a:blip xmlns:r="http://schemas.openxmlformats.org/officeDocument/2006/relationships" r:embed="rId1"/>
        <a:stretch>
          <a:fillRect/>
        </a:stretch>
      </xdr:blipFill>
      <xdr:spPr bwMode="auto">
        <a:xfrm>
          <a:off x="1400175" y="25069800"/>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1002" name="Picture 363" descr="https://apps.fldfs.com/SURVEY/Images/spacer.gif">
          <a:extLst>
            <a:ext uri="{FF2B5EF4-FFF2-40B4-BE49-F238E27FC236}">
              <a16:creationId xmlns:a16="http://schemas.microsoft.com/office/drawing/2014/main" id="{00000000-0008-0000-0A00-0000EA030000}"/>
            </a:ext>
          </a:extLst>
        </xdr:cNvPr>
        <xdr:cNvPicPr>
          <a:picLocks noChangeAspect="1"/>
        </xdr:cNvPicPr>
      </xdr:nvPicPr>
      <xdr:blipFill>
        <a:blip xmlns:r="http://schemas.openxmlformats.org/officeDocument/2006/relationships" r:embed="rId1"/>
        <a:stretch>
          <a:fillRect/>
        </a:stretch>
      </xdr:blipFill>
      <xdr:spPr bwMode="auto">
        <a:xfrm>
          <a:off x="1400175" y="25069800"/>
          <a:ext cx="9525" cy="9525"/>
        </a:xfrm>
        <a:prstGeom prst="rect">
          <a:avLst/>
        </a:prstGeom>
        <a:noFill/>
        <a:ln w="9525">
          <a:noFill/>
        </a:ln>
      </xdr:spPr>
    </xdr:pic>
    <xdr:clientData/>
  </xdr:twoCellAnchor>
  <xdr:twoCellAnchor>
    <xdr:from>
      <xdr:col>8</xdr:col>
      <xdr:colOff>0</xdr:colOff>
      <xdr:row>124</xdr:row>
      <xdr:rowOff>0</xdr:rowOff>
    </xdr:from>
    <xdr:to>
      <xdr:col>8</xdr:col>
      <xdr:colOff>9525</xdr:colOff>
      <xdr:row>124</xdr:row>
      <xdr:rowOff>9525</xdr:rowOff>
    </xdr:to>
    <xdr:pic>
      <xdr:nvPicPr>
        <xdr:cNvPr id="1003" name="Picture 363" descr="https://apps.fldfs.com/SURVEY/Images/spacer.gif">
          <a:extLst>
            <a:ext uri="{FF2B5EF4-FFF2-40B4-BE49-F238E27FC236}">
              <a16:creationId xmlns:a16="http://schemas.microsoft.com/office/drawing/2014/main" id="{00000000-0008-0000-0A00-0000EB030000}"/>
            </a:ext>
          </a:extLst>
        </xdr:cNvPr>
        <xdr:cNvPicPr>
          <a:picLocks noChangeAspect="1"/>
        </xdr:cNvPicPr>
      </xdr:nvPicPr>
      <xdr:blipFill>
        <a:blip xmlns:r="http://schemas.openxmlformats.org/officeDocument/2006/relationships" r:embed="rId1"/>
        <a:stretch>
          <a:fillRect/>
        </a:stretch>
      </xdr:blipFill>
      <xdr:spPr bwMode="auto">
        <a:xfrm>
          <a:off x="1400175" y="25069800"/>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1004" name="Picture 363" descr="https://apps.fldfs.com/SURVEY/Images/spacer.gif">
          <a:extLst>
            <a:ext uri="{FF2B5EF4-FFF2-40B4-BE49-F238E27FC236}">
              <a16:creationId xmlns:a16="http://schemas.microsoft.com/office/drawing/2014/main" id="{00000000-0008-0000-0A00-0000EC030000}"/>
            </a:ext>
          </a:extLst>
        </xdr:cNvPr>
        <xdr:cNvPicPr>
          <a:picLocks noChangeAspect="1"/>
        </xdr:cNvPicPr>
      </xdr:nvPicPr>
      <xdr:blipFill>
        <a:blip xmlns:r="http://schemas.openxmlformats.org/officeDocument/2006/relationships" r:embed="rId1"/>
        <a:stretch>
          <a:fillRect/>
        </a:stretch>
      </xdr:blipFill>
      <xdr:spPr bwMode="auto">
        <a:xfrm>
          <a:off x="1400175" y="25269825"/>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1005" name="Picture 363" descr="https://apps.fldfs.com/SURVEY/Images/spacer.gif">
          <a:extLst>
            <a:ext uri="{FF2B5EF4-FFF2-40B4-BE49-F238E27FC236}">
              <a16:creationId xmlns:a16="http://schemas.microsoft.com/office/drawing/2014/main" id="{00000000-0008-0000-0A00-0000ED030000}"/>
            </a:ext>
          </a:extLst>
        </xdr:cNvPr>
        <xdr:cNvPicPr>
          <a:picLocks noChangeAspect="1"/>
        </xdr:cNvPicPr>
      </xdr:nvPicPr>
      <xdr:blipFill>
        <a:blip xmlns:r="http://schemas.openxmlformats.org/officeDocument/2006/relationships" r:embed="rId1"/>
        <a:stretch>
          <a:fillRect/>
        </a:stretch>
      </xdr:blipFill>
      <xdr:spPr bwMode="auto">
        <a:xfrm>
          <a:off x="1400175" y="25269825"/>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1006" name="Picture 363" descr="https://apps.fldfs.com/SURVEY/Images/spacer.gif">
          <a:extLst>
            <a:ext uri="{FF2B5EF4-FFF2-40B4-BE49-F238E27FC236}">
              <a16:creationId xmlns:a16="http://schemas.microsoft.com/office/drawing/2014/main" id="{00000000-0008-0000-0A00-0000EE030000}"/>
            </a:ext>
          </a:extLst>
        </xdr:cNvPr>
        <xdr:cNvPicPr>
          <a:picLocks noChangeAspect="1"/>
        </xdr:cNvPicPr>
      </xdr:nvPicPr>
      <xdr:blipFill>
        <a:blip xmlns:r="http://schemas.openxmlformats.org/officeDocument/2006/relationships" r:embed="rId1"/>
        <a:stretch>
          <a:fillRect/>
        </a:stretch>
      </xdr:blipFill>
      <xdr:spPr bwMode="auto">
        <a:xfrm>
          <a:off x="1400175" y="25269825"/>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1007" name="Picture 363" descr="https://apps.fldfs.com/SURVEY/Images/spacer.gif">
          <a:extLst>
            <a:ext uri="{FF2B5EF4-FFF2-40B4-BE49-F238E27FC236}">
              <a16:creationId xmlns:a16="http://schemas.microsoft.com/office/drawing/2014/main" id="{00000000-0008-0000-0A00-0000EF030000}"/>
            </a:ext>
          </a:extLst>
        </xdr:cNvPr>
        <xdr:cNvPicPr>
          <a:picLocks noChangeAspect="1"/>
        </xdr:cNvPicPr>
      </xdr:nvPicPr>
      <xdr:blipFill>
        <a:blip xmlns:r="http://schemas.openxmlformats.org/officeDocument/2006/relationships" r:embed="rId1"/>
        <a:stretch>
          <a:fillRect/>
        </a:stretch>
      </xdr:blipFill>
      <xdr:spPr bwMode="auto">
        <a:xfrm>
          <a:off x="1400175" y="25269825"/>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1008" name="Picture 363" descr="https://apps.fldfs.com/SURVEY/Images/spacer.gif">
          <a:extLst>
            <a:ext uri="{FF2B5EF4-FFF2-40B4-BE49-F238E27FC236}">
              <a16:creationId xmlns:a16="http://schemas.microsoft.com/office/drawing/2014/main" id="{00000000-0008-0000-0A00-0000F0030000}"/>
            </a:ext>
          </a:extLst>
        </xdr:cNvPr>
        <xdr:cNvPicPr>
          <a:picLocks noChangeAspect="1"/>
        </xdr:cNvPicPr>
      </xdr:nvPicPr>
      <xdr:blipFill>
        <a:blip xmlns:r="http://schemas.openxmlformats.org/officeDocument/2006/relationships" r:embed="rId1"/>
        <a:stretch>
          <a:fillRect/>
        </a:stretch>
      </xdr:blipFill>
      <xdr:spPr bwMode="auto">
        <a:xfrm>
          <a:off x="1400175" y="25269825"/>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1009" name="Picture 363" descr="https://apps.fldfs.com/SURVEY/Images/spacer.gif">
          <a:extLst>
            <a:ext uri="{FF2B5EF4-FFF2-40B4-BE49-F238E27FC236}">
              <a16:creationId xmlns:a16="http://schemas.microsoft.com/office/drawing/2014/main" id="{00000000-0008-0000-0A00-0000F1030000}"/>
            </a:ext>
          </a:extLst>
        </xdr:cNvPr>
        <xdr:cNvPicPr>
          <a:picLocks noChangeAspect="1"/>
        </xdr:cNvPicPr>
      </xdr:nvPicPr>
      <xdr:blipFill>
        <a:blip xmlns:r="http://schemas.openxmlformats.org/officeDocument/2006/relationships" r:embed="rId1"/>
        <a:stretch>
          <a:fillRect/>
        </a:stretch>
      </xdr:blipFill>
      <xdr:spPr bwMode="auto">
        <a:xfrm>
          <a:off x="1400175" y="25269825"/>
          <a:ext cx="9525" cy="9525"/>
        </a:xfrm>
        <a:prstGeom prst="rect">
          <a:avLst/>
        </a:prstGeom>
        <a:noFill/>
        <a:ln w="9525">
          <a:noFill/>
        </a:ln>
      </xdr:spPr>
    </xdr:pic>
    <xdr:clientData/>
  </xdr:twoCellAnchor>
  <xdr:twoCellAnchor>
    <xdr:from>
      <xdr:col>8</xdr:col>
      <xdr:colOff>0</xdr:colOff>
      <xdr:row>125</xdr:row>
      <xdr:rowOff>0</xdr:rowOff>
    </xdr:from>
    <xdr:to>
      <xdr:col>8</xdr:col>
      <xdr:colOff>9525</xdr:colOff>
      <xdr:row>125</xdr:row>
      <xdr:rowOff>9525</xdr:rowOff>
    </xdr:to>
    <xdr:pic>
      <xdr:nvPicPr>
        <xdr:cNvPr id="1010" name="Picture 363" descr="https://apps.fldfs.com/SURVEY/Images/spacer.gif">
          <a:extLst>
            <a:ext uri="{FF2B5EF4-FFF2-40B4-BE49-F238E27FC236}">
              <a16:creationId xmlns:a16="http://schemas.microsoft.com/office/drawing/2014/main" id="{00000000-0008-0000-0A00-0000F2030000}"/>
            </a:ext>
          </a:extLst>
        </xdr:cNvPr>
        <xdr:cNvPicPr>
          <a:picLocks noChangeAspect="1"/>
        </xdr:cNvPicPr>
      </xdr:nvPicPr>
      <xdr:blipFill>
        <a:blip xmlns:r="http://schemas.openxmlformats.org/officeDocument/2006/relationships" r:embed="rId1"/>
        <a:stretch>
          <a:fillRect/>
        </a:stretch>
      </xdr:blipFill>
      <xdr:spPr bwMode="auto">
        <a:xfrm>
          <a:off x="1400175" y="25269825"/>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1011" name="Picture 363" descr="https://apps.fldfs.com/SURVEY/Images/spacer.gif">
          <a:extLst>
            <a:ext uri="{FF2B5EF4-FFF2-40B4-BE49-F238E27FC236}">
              <a16:creationId xmlns:a16="http://schemas.microsoft.com/office/drawing/2014/main" id="{00000000-0008-0000-0A00-0000F3030000}"/>
            </a:ext>
          </a:extLst>
        </xdr:cNvPr>
        <xdr:cNvPicPr>
          <a:picLocks noChangeAspect="1"/>
        </xdr:cNvPicPr>
      </xdr:nvPicPr>
      <xdr:blipFill>
        <a:blip xmlns:r="http://schemas.openxmlformats.org/officeDocument/2006/relationships" r:embed="rId1"/>
        <a:stretch>
          <a:fillRect/>
        </a:stretch>
      </xdr:blipFill>
      <xdr:spPr bwMode="auto">
        <a:xfrm>
          <a:off x="1400175" y="25469850"/>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1012" name="Picture 363" descr="https://apps.fldfs.com/SURVEY/Images/spacer.gif">
          <a:extLst>
            <a:ext uri="{FF2B5EF4-FFF2-40B4-BE49-F238E27FC236}">
              <a16:creationId xmlns:a16="http://schemas.microsoft.com/office/drawing/2014/main" id="{00000000-0008-0000-0A00-0000F4030000}"/>
            </a:ext>
          </a:extLst>
        </xdr:cNvPr>
        <xdr:cNvPicPr>
          <a:picLocks noChangeAspect="1"/>
        </xdr:cNvPicPr>
      </xdr:nvPicPr>
      <xdr:blipFill>
        <a:blip xmlns:r="http://schemas.openxmlformats.org/officeDocument/2006/relationships" r:embed="rId1"/>
        <a:stretch>
          <a:fillRect/>
        </a:stretch>
      </xdr:blipFill>
      <xdr:spPr bwMode="auto">
        <a:xfrm>
          <a:off x="1400175" y="25469850"/>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1013" name="Picture 363" descr="https://apps.fldfs.com/SURVEY/Images/spacer.gif">
          <a:extLst>
            <a:ext uri="{FF2B5EF4-FFF2-40B4-BE49-F238E27FC236}">
              <a16:creationId xmlns:a16="http://schemas.microsoft.com/office/drawing/2014/main" id="{00000000-0008-0000-0A00-0000F5030000}"/>
            </a:ext>
          </a:extLst>
        </xdr:cNvPr>
        <xdr:cNvPicPr>
          <a:picLocks noChangeAspect="1"/>
        </xdr:cNvPicPr>
      </xdr:nvPicPr>
      <xdr:blipFill>
        <a:blip xmlns:r="http://schemas.openxmlformats.org/officeDocument/2006/relationships" r:embed="rId1"/>
        <a:stretch>
          <a:fillRect/>
        </a:stretch>
      </xdr:blipFill>
      <xdr:spPr bwMode="auto">
        <a:xfrm>
          <a:off x="1400175" y="25469850"/>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1014" name="Picture 363" descr="https://apps.fldfs.com/SURVEY/Images/spacer.gif">
          <a:extLst>
            <a:ext uri="{FF2B5EF4-FFF2-40B4-BE49-F238E27FC236}">
              <a16:creationId xmlns:a16="http://schemas.microsoft.com/office/drawing/2014/main" id="{00000000-0008-0000-0A00-0000F6030000}"/>
            </a:ext>
          </a:extLst>
        </xdr:cNvPr>
        <xdr:cNvPicPr>
          <a:picLocks noChangeAspect="1"/>
        </xdr:cNvPicPr>
      </xdr:nvPicPr>
      <xdr:blipFill>
        <a:blip xmlns:r="http://schemas.openxmlformats.org/officeDocument/2006/relationships" r:embed="rId1"/>
        <a:stretch>
          <a:fillRect/>
        </a:stretch>
      </xdr:blipFill>
      <xdr:spPr bwMode="auto">
        <a:xfrm>
          <a:off x="1400175" y="25469850"/>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1015" name="Picture 363" descr="https://apps.fldfs.com/SURVEY/Images/spacer.gif">
          <a:extLst>
            <a:ext uri="{FF2B5EF4-FFF2-40B4-BE49-F238E27FC236}">
              <a16:creationId xmlns:a16="http://schemas.microsoft.com/office/drawing/2014/main" id="{00000000-0008-0000-0A00-0000F7030000}"/>
            </a:ext>
          </a:extLst>
        </xdr:cNvPr>
        <xdr:cNvPicPr>
          <a:picLocks noChangeAspect="1"/>
        </xdr:cNvPicPr>
      </xdr:nvPicPr>
      <xdr:blipFill>
        <a:blip xmlns:r="http://schemas.openxmlformats.org/officeDocument/2006/relationships" r:embed="rId1"/>
        <a:stretch>
          <a:fillRect/>
        </a:stretch>
      </xdr:blipFill>
      <xdr:spPr bwMode="auto">
        <a:xfrm>
          <a:off x="1400175" y="25469850"/>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1016" name="Picture 363" descr="https://apps.fldfs.com/SURVEY/Images/spacer.gif">
          <a:extLst>
            <a:ext uri="{FF2B5EF4-FFF2-40B4-BE49-F238E27FC236}">
              <a16:creationId xmlns:a16="http://schemas.microsoft.com/office/drawing/2014/main" id="{00000000-0008-0000-0A00-0000F8030000}"/>
            </a:ext>
          </a:extLst>
        </xdr:cNvPr>
        <xdr:cNvPicPr>
          <a:picLocks noChangeAspect="1"/>
        </xdr:cNvPicPr>
      </xdr:nvPicPr>
      <xdr:blipFill>
        <a:blip xmlns:r="http://schemas.openxmlformats.org/officeDocument/2006/relationships" r:embed="rId1"/>
        <a:stretch>
          <a:fillRect/>
        </a:stretch>
      </xdr:blipFill>
      <xdr:spPr bwMode="auto">
        <a:xfrm>
          <a:off x="1400175" y="25469850"/>
          <a:ext cx="9525" cy="9525"/>
        </a:xfrm>
        <a:prstGeom prst="rect">
          <a:avLst/>
        </a:prstGeom>
        <a:noFill/>
        <a:ln w="9525">
          <a:noFill/>
        </a:ln>
      </xdr:spPr>
    </xdr:pic>
    <xdr:clientData/>
  </xdr:twoCellAnchor>
  <xdr:twoCellAnchor>
    <xdr:from>
      <xdr:col>8</xdr:col>
      <xdr:colOff>0</xdr:colOff>
      <xdr:row>126</xdr:row>
      <xdr:rowOff>0</xdr:rowOff>
    </xdr:from>
    <xdr:to>
      <xdr:col>8</xdr:col>
      <xdr:colOff>9525</xdr:colOff>
      <xdr:row>126</xdr:row>
      <xdr:rowOff>9525</xdr:rowOff>
    </xdr:to>
    <xdr:pic>
      <xdr:nvPicPr>
        <xdr:cNvPr id="1017" name="Picture 363" descr="https://apps.fldfs.com/SURVEY/Images/spacer.gif">
          <a:extLst>
            <a:ext uri="{FF2B5EF4-FFF2-40B4-BE49-F238E27FC236}">
              <a16:creationId xmlns:a16="http://schemas.microsoft.com/office/drawing/2014/main" id="{00000000-0008-0000-0A00-0000F9030000}"/>
            </a:ext>
          </a:extLst>
        </xdr:cNvPr>
        <xdr:cNvPicPr>
          <a:picLocks noChangeAspect="1"/>
        </xdr:cNvPicPr>
      </xdr:nvPicPr>
      <xdr:blipFill>
        <a:blip xmlns:r="http://schemas.openxmlformats.org/officeDocument/2006/relationships" r:embed="rId1"/>
        <a:stretch>
          <a:fillRect/>
        </a:stretch>
      </xdr:blipFill>
      <xdr:spPr bwMode="auto">
        <a:xfrm>
          <a:off x="1400175" y="25469850"/>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1018" name="Picture 363" descr="https://apps.fldfs.com/SURVEY/Images/spacer.gif">
          <a:extLst>
            <a:ext uri="{FF2B5EF4-FFF2-40B4-BE49-F238E27FC236}">
              <a16:creationId xmlns:a16="http://schemas.microsoft.com/office/drawing/2014/main" id="{00000000-0008-0000-0A00-0000FA030000}"/>
            </a:ext>
          </a:extLst>
        </xdr:cNvPr>
        <xdr:cNvPicPr>
          <a:picLocks noChangeAspect="1"/>
        </xdr:cNvPicPr>
      </xdr:nvPicPr>
      <xdr:blipFill>
        <a:blip xmlns:r="http://schemas.openxmlformats.org/officeDocument/2006/relationships" r:embed="rId1"/>
        <a:stretch>
          <a:fillRect/>
        </a:stretch>
      </xdr:blipFill>
      <xdr:spPr bwMode="auto">
        <a:xfrm>
          <a:off x="1400175" y="25669875"/>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1019" name="Picture 363" descr="https://apps.fldfs.com/SURVEY/Images/spacer.gif">
          <a:extLst>
            <a:ext uri="{FF2B5EF4-FFF2-40B4-BE49-F238E27FC236}">
              <a16:creationId xmlns:a16="http://schemas.microsoft.com/office/drawing/2014/main" id="{00000000-0008-0000-0A00-0000FB030000}"/>
            </a:ext>
          </a:extLst>
        </xdr:cNvPr>
        <xdr:cNvPicPr>
          <a:picLocks noChangeAspect="1"/>
        </xdr:cNvPicPr>
      </xdr:nvPicPr>
      <xdr:blipFill>
        <a:blip xmlns:r="http://schemas.openxmlformats.org/officeDocument/2006/relationships" r:embed="rId1"/>
        <a:stretch>
          <a:fillRect/>
        </a:stretch>
      </xdr:blipFill>
      <xdr:spPr bwMode="auto">
        <a:xfrm>
          <a:off x="1400175" y="25669875"/>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1020" name="Picture 363" descr="https://apps.fldfs.com/SURVEY/Images/spacer.gif">
          <a:extLst>
            <a:ext uri="{FF2B5EF4-FFF2-40B4-BE49-F238E27FC236}">
              <a16:creationId xmlns:a16="http://schemas.microsoft.com/office/drawing/2014/main" id="{00000000-0008-0000-0A00-0000FC030000}"/>
            </a:ext>
          </a:extLst>
        </xdr:cNvPr>
        <xdr:cNvPicPr>
          <a:picLocks noChangeAspect="1"/>
        </xdr:cNvPicPr>
      </xdr:nvPicPr>
      <xdr:blipFill>
        <a:blip xmlns:r="http://schemas.openxmlformats.org/officeDocument/2006/relationships" r:embed="rId1"/>
        <a:stretch>
          <a:fillRect/>
        </a:stretch>
      </xdr:blipFill>
      <xdr:spPr bwMode="auto">
        <a:xfrm>
          <a:off x="1400175" y="25669875"/>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1021" name="Picture 363" descr="https://apps.fldfs.com/SURVEY/Images/spacer.gif">
          <a:extLst>
            <a:ext uri="{FF2B5EF4-FFF2-40B4-BE49-F238E27FC236}">
              <a16:creationId xmlns:a16="http://schemas.microsoft.com/office/drawing/2014/main" id="{00000000-0008-0000-0A00-0000FD030000}"/>
            </a:ext>
          </a:extLst>
        </xdr:cNvPr>
        <xdr:cNvPicPr>
          <a:picLocks noChangeAspect="1"/>
        </xdr:cNvPicPr>
      </xdr:nvPicPr>
      <xdr:blipFill>
        <a:blip xmlns:r="http://schemas.openxmlformats.org/officeDocument/2006/relationships" r:embed="rId1"/>
        <a:stretch>
          <a:fillRect/>
        </a:stretch>
      </xdr:blipFill>
      <xdr:spPr bwMode="auto">
        <a:xfrm>
          <a:off x="1400175" y="25669875"/>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1022" name="Picture 363" descr="https://apps.fldfs.com/SURVEY/Images/spacer.gif">
          <a:extLst>
            <a:ext uri="{FF2B5EF4-FFF2-40B4-BE49-F238E27FC236}">
              <a16:creationId xmlns:a16="http://schemas.microsoft.com/office/drawing/2014/main" id="{00000000-0008-0000-0A00-0000FE030000}"/>
            </a:ext>
          </a:extLst>
        </xdr:cNvPr>
        <xdr:cNvPicPr>
          <a:picLocks noChangeAspect="1"/>
        </xdr:cNvPicPr>
      </xdr:nvPicPr>
      <xdr:blipFill>
        <a:blip xmlns:r="http://schemas.openxmlformats.org/officeDocument/2006/relationships" r:embed="rId1"/>
        <a:stretch>
          <a:fillRect/>
        </a:stretch>
      </xdr:blipFill>
      <xdr:spPr bwMode="auto">
        <a:xfrm>
          <a:off x="1400175" y="25669875"/>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1023" name="Picture 363" descr="https://apps.fldfs.com/SURVEY/Images/spacer.gif">
          <a:extLst>
            <a:ext uri="{FF2B5EF4-FFF2-40B4-BE49-F238E27FC236}">
              <a16:creationId xmlns:a16="http://schemas.microsoft.com/office/drawing/2014/main" id="{00000000-0008-0000-0A00-0000FF030000}"/>
            </a:ext>
          </a:extLst>
        </xdr:cNvPr>
        <xdr:cNvPicPr>
          <a:picLocks noChangeAspect="1"/>
        </xdr:cNvPicPr>
      </xdr:nvPicPr>
      <xdr:blipFill>
        <a:blip xmlns:r="http://schemas.openxmlformats.org/officeDocument/2006/relationships" r:embed="rId1"/>
        <a:stretch>
          <a:fillRect/>
        </a:stretch>
      </xdr:blipFill>
      <xdr:spPr bwMode="auto">
        <a:xfrm>
          <a:off x="1400175" y="25669875"/>
          <a:ext cx="9525" cy="9525"/>
        </a:xfrm>
        <a:prstGeom prst="rect">
          <a:avLst/>
        </a:prstGeom>
        <a:noFill/>
        <a:ln w="9525">
          <a:noFill/>
        </a:ln>
      </xdr:spPr>
    </xdr:pic>
    <xdr:clientData/>
  </xdr:twoCellAnchor>
  <xdr:twoCellAnchor>
    <xdr:from>
      <xdr:col>8</xdr:col>
      <xdr:colOff>0</xdr:colOff>
      <xdr:row>127</xdr:row>
      <xdr:rowOff>0</xdr:rowOff>
    </xdr:from>
    <xdr:to>
      <xdr:col>8</xdr:col>
      <xdr:colOff>9525</xdr:colOff>
      <xdr:row>127</xdr:row>
      <xdr:rowOff>9525</xdr:rowOff>
    </xdr:to>
    <xdr:pic>
      <xdr:nvPicPr>
        <xdr:cNvPr id="1024" name="Picture 363" descr="https://apps.fldfs.com/SURVEY/Images/spacer.gif">
          <a:extLst>
            <a:ext uri="{FF2B5EF4-FFF2-40B4-BE49-F238E27FC236}">
              <a16:creationId xmlns:a16="http://schemas.microsoft.com/office/drawing/2014/main" id="{00000000-0008-0000-0A00-000000040000}"/>
            </a:ext>
          </a:extLst>
        </xdr:cNvPr>
        <xdr:cNvPicPr>
          <a:picLocks noChangeAspect="1"/>
        </xdr:cNvPicPr>
      </xdr:nvPicPr>
      <xdr:blipFill>
        <a:blip xmlns:r="http://schemas.openxmlformats.org/officeDocument/2006/relationships" r:embed="rId1"/>
        <a:stretch>
          <a:fillRect/>
        </a:stretch>
      </xdr:blipFill>
      <xdr:spPr bwMode="auto">
        <a:xfrm>
          <a:off x="1400175" y="25669875"/>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1025" name="Picture 363" descr="https://apps.fldfs.com/SURVEY/Images/spacer.gif">
          <a:extLst>
            <a:ext uri="{FF2B5EF4-FFF2-40B4-BE49-F238E27FC236}">
              <a16:creationId xmlns:a16="http://schemas.microsoft.com/office/drawing/2014/main" id="{00000000-0008-0000-0A00-000001040000}"/>
            </a:ext>
          </a:extLst>
        </xdr:cNvPr>
        <xdr:cNvPicPr>
          <a:picLocks noChangeAspect="1"/>
        </xdr:cNvPicPr>
      </xdr:nvPicPr>
      <xdr:blipFill>
        <a:blip xmlns:r="http://schemas.openxmlformats.org/officeDocument/2006/relationships" r:embed="rId1"/>
        <a:stretch>
          <a:fillRect/>
        </a:stretch>
      </xdr:blipFill>
      <xdr:spPr bwMode="auto">
        <a:xfrm>
          <a:off x="1400175" y="25869900"/>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1026" name="Picture 363" descr="https://apps.fldfs.com/SURVEY/Images/spacer.gif">
          <a:extLst>
            <a:ext uri="{FF2B5EF4-FFF2-40B4-BE49-F238E27FC236}">
              <a16:creationId xmlns:a16="http://schemas.microsoft.com/office/drawing/2014/main" id="{00000000-0008-0000-0A00-000002040000}"/>
            </a:ext>
          </a:extLst>
        </xdr:cNvPr>
        <xdr:cNvPicPr>
          <a:picLocks noChangeAspect="1"/>
        </xdr:cNvPicPr>
      </xdr:nvPicPr>
      <xdr:blipFill>
        <a:blip xmlns:r="http://schemas.openxmlformats.org/officeDocument/2006/relationships" r:embed="rId1"/>
        <a:stretch>
          <a:fillRect/>
        </a:stretch>
      </xdr:blipFill>
      <xdr:spPr bwMode="auto">
        <a:xfrm>
          <a:off x="1400175" y="25869900"/>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1027" name="Picture 363" descr="https://apps.fldfs.com/SURVEY/Images/spacer.gif">
          <a:extLst>
            <a:ext uri="{FF2B5EF4-FFF2-40B4-BE49-F238E27FC236}">
              <a16:creationId xmlns:a16="http://schemas.microsoft.com/office/drawing/2014/main" id="{00000000-0008-0000-0A00-000003040000}"/>
            </a:ext>
          </a:extLst>
        </xdr:cNvPr>
        <xdr:cNvPicPr>
          <a:picLocks noChangeAspect="1"/>
        </xdr:cNvPicPr>
      </xdr:nvPicPr>
      <xdr:blipFill>
        <a:blip xmlns:r="http://schemas.openxmlformats.org/officeDocument/2006/relationships" r:embed="rId1"/>
        <a:stretch>
          <a:fillRect/>
        </a:stretch>
      </xdr:blipFill>
      <xdr:spPr bwMode="auto">
        <a:xfrm>
          <a:off x="1400175" y="25869900"/>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1028" name="Picture 363" descr="https://apps.fldfs.com/SURVEY/Images/spacer.gif">
          <a:extLst>
            <a:ext uri="{FF2B5EF4-FFF2-40B4-BE49-F238E27FC236}">
              <a16:creationId xmlns:a16="http://schemas.microsoft.com/office/drawing/2014/main" id="{00000000-0008-0000-0A00-000004040000}"/>
            </a:ext>
          </a:extLst>
        </xdr:cNvPr>
        <xdr:cNvPicPr>
          <a:picLocks noChangeAspect="1"/>
        </xdr:cNvPicPr>
      </xdr:nvPicPr>
      <xdr:blipFill>
        <a:blip xmlns:r="http://schemas.openxmlformats.org/officeDocument/2006/relationships" r:embed="rId1"/>
        <a:stretch>
          <a:fillRect/>
        </a:stretch>
      </xdr:blipFill>
      <xdr:spPr bwMode="auto">
        <a:xfrm>
          <a:off x="1400175" y="25869900"/>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1029" name="Picture 363" descr="https://apps.fldfs.com/SURVEY/Images/spacer.gif">
          <a:extLst>
            <a:ext uri="{FF2B5EF4-FFF2-40B4-BE49-F238E27FC236}">
              <a16:creationId xmlns:a16="http://schemas.microsoft.com/office/drawing/2014/main" id="{00000000-0008-0000-0A00-000005040000}"/>
            </a:ext>
          </a:extLst>
        </xdr:cNvPr>
        <xdr:cNvPicPr>
          <a:picLocks noChangeAspect="1"/>
        </xdr:cNvPicPr>
      </xdr:nvPicPr>
      <xdr:blipFill>
        <a:blip xmlns:r="http://schemas.openxmlformats.org/officeDocument/2006/relationships" r:embed="rId1"/>
        <a:stretch>
          <a:fillRect/>
        </a:stretch>
      </xdr:blipFill>
      <xdr:spPr bwMode="auto">
        <a:xfrm>
          <a:off x="1400175" y="25869900"/>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1030" name="Picture 363" descr="https://apps.fldfs.com/SURVEY/Images/spacer.gif">
          <a:extLst>
            <a:ext uri="{FF2B5EF4-FFF2-40B4-BE49-F238E27FC236}">
              <a16:creationId xmlns:a16="http://schemas.microsoft.com/office/drawing/2014/main" id="{00000000-0008-0000-0A00-000006040000}"/>
            </a:ext>
          </a:extLst>
        </xdr:cNvPr>
        <xdr:cNvPicPr>
          <a:picLocks noChangeAspect="1"/>
        </xdr:cNvPicPr>
      </xdr:nvPicPr>
      <xdr:blipFill>
        <a:blip xmlns:r="http://schemas.openxmlformats.org/officeDocument/2006/relationships" r:embed="rId1"/>
        <a:stretch>
          <a:fillRect/>
        </a:stretch>
      </xdr:blipFill>
      <xdr:spPr bwMode="auto">
        <a:xfrm>
          <a:off x="1400175" y="25869900"/>
          <a:ext cx="9525" cy="9525"/>
        </a:xfrm>
        <a:prstGeom prst="rect">
          <a:avLst/>
        </a:prstGeom>
        <a:noFill/>
        <a:ln w="9525">
          <a:noFill/>
        </a:ln>
      </xdr:spPr>
    </xdr:pic>
    <xdr:clientData/>
  </xdr:twoCellAnchor>
  <xdr:twoCellAnchor>
    <xdr:from>
      <xdr:col>8</xdr:col>
      <xdr:colOff>0</xdr:colOff>
      <xdr:row>128</xdr:row>
      <xdr:rowOff>0</xdr:rowOff>
    </xdr:from>
    <xdr:to>
      <xdr:col>8</xdr:col>
      <xdr:colOff>9525</xdr:colOff>
      <xdr:row>128</xdr:row>
      <xdr:rowOff>9525</xdr:rowOff>
    </xdr:to>
    <xdr:pic>
      <xdr:nvPicPr>
        <xdr:cNvPr id="1031" name="Picture 363" descr="https://apps.fldfs.com/SURVEY/Images/spacer.gif">
          <a:extLst>
            <a:ext uri="{FF2B5EF4-FFF2-40B4-BE49-F238E27FC236}">
              <a16:creationId xmlns:a16="http://schemas.microsoft.com/office/drawing/2014/main" id="{00000000-0008-0000-0A00-000007040000}"/>
            </a:ext>
          </a:extLst>
        </xdr:cNvPr>
        <xdr:cNvPicPr>
          <a:picLocks noChangeAspect="1"/>
        </xdr:cNvPicPr>
      </xdr:nvPicPr>
      <xdr:blipFill>
        <a:blip xmlns:r="http://schemas.openxmlformats.org/officeDocument/2006/relationships" r:embed="rId1"/>
        <a:stretch>
          <a:fillRect/>
        </a:stretch>
      </xdr:blipFill>
      <xdr:spPr bwMode="auto">
        <a:xfrm>
          <a:off x="1400175" y="25869900"/>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1032" name="Picture 363" descr="https://apps.fldfs.com/SURVEY/Images/spacer.gif">
          <a:extLst>
            <a:ext uri="{FF2B5EF4-FFF2-40B4-BE49-F238E27FC236}">
              <a16:creationId xmlns:a16="http://schemas.microsoft.com/office/drawing/2014/main" id="{00000000-0008-0000-0A00-000008040000}"/>
            </a:ext>
          </a:extLst>
        </xdr:cNvPr>
        <xdr:cNvPicPr>
          <a:picLocks noChangeAspect="1"/>
        </xdr:cNvPicPr>
      </xdr:nvPicPr>
      <xdr:blipFill>
        <a:blip xmlns:r="http://schemas.openxmlformats.org/officeDocument/2006/relationships" r:embed="rId1"/>
        <a:stretch>
          <a:fillRect/>
        </a:stretch>
      </xdr:blipFill>
      <xdr:spPr bwMode="auto">
        <a:xfrm>
          <a:off x="1400175" y="26069925"/>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1033" name="Picture 363" descr="https://apps.fldfs.com/SURVEY/Images/spacer.gif">
          <a:extLst>
            <a:ext uri="{FF2B5EF4-FFF2-40B4-BE49-F238E27FC236}">
              <a16:creationId xmlns:a16="http://schemas.microsoft.com/office/drawing/2014/main" id="{00000000-0008-0000-0A00-000009040000}"/>
            </a:ext>
          </a:extLst>
        </xdr:cNvPr>
        <xdr:cNvPicPr>
          <a:picLocks noChangeAspect="1"/>
        </xdr:cNvPicPr>
      </xdr:nvPicPr>
      <xdr:blipFill>
        <a:blip xmlns:r="http://schemas.openxmlformats.org/officeDocument/2006/relationships" r:embed="rId1"/>
        <a:stretch>
          <a:fillRect/>
        </a:stretch>
      </xdr:blipFill>
      <xdr:spPr bwMode="auto">
        <a:xfrm>
          <a:off x="1400175" y="26069925"/>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1034" name="Picture 363" descr="https://apps.fldfs.com/SURVEY/Images/spacer.gif">
          <a:extLst>
            <a:ext uri="{FF2B5EF4-FFF2-40B4-BE49-F238E27FC236}">
              <a16:creationId xmlns:a16="http://schemas.microsoft.com/office/drawing/2014/main" id="{00000000-0008-0000-0A00-00000A040000}"/>
            </a:ext>
          </a:extLst>
        </xdr:cNvPr>
        <xdr:cNvPicPr>
          <a:picLocks noChangeAspect="1"/>
        </xdr:cNvPicPr>
      </xdr:nvPicPr>
      <xdr:blipFill>
        <a:blip xmlns:r="http://schemas.openxmlformats.org/officeDocument/2006/relationships" r:embed="rId1"/>
        <a:stretch>
          <a:fillRect/>
        </a:stretch>
      </xdr:blipFill>
      <xdr:spPr bwMode="auto">
        <a:xfrm>
          <a:off x="1400175" y="26069925"/>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1035" name="Picture 363" descr="https://apps.fldfs.com/SURVEY/Images/spacer.gif">
          <a:extLst>
            <a:ext uri="{FF2B5EF4-FFF2-40B4-BE49-F238E27FC236}">
              <a16:creationId xmlns:a16="http://schemas.microsoft.com/office/drawing/2014/main" id="{00000000-0008-0000-0A00-00000B040000}"/>
            </a:ext>
          </a:extLst>
        </xdr:cNvPr>
        <xdr:cNvPicPr>
          <a:picLocks noChangeAspect="1"/>
        </xdr:cNvPicPr>
      </xdr:nvPicPr>
      <xdr:blipFill>
        <a:blip xmlns:r="http://schemas.openxmlformats.org/officeDocument/2006/relationships" r:embed="rId1"/>
        <a:stretch>
          <a:fillRect/>
        </a:stretch>
      </xdr:blipFill>
      <xdr:spPr bwMode="auto">
        <a:xfrm>
          <a:off x="1400175" y="26069925"/>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1036" name="Picture 363" descr="https://apps.fldfs.com/SURVEY/Images/spacer.gif">
          <a:extLst>
            <a:ext uri="{FF2B5EF4-FFF2-40B4-BE49-F238E27FC236}">
              <a16:creationId xmlns:a16="http://schemas.microsoft.com/office/drawing/2014/main" id="{00000000-0008-0000-0A00-00000C040000}"/>
            </a:ext>
          </a:extLst>
        </xdr:cNvPr>
        <xdr:cNvPicPr>
          <a:picLocks noChangeAspect="1"/>
        </xdr:cNvPicPr>
      </xdr:nvPicPr>
      <xdr:blipFill>
        <a:blip xmlns:r="http://schemas.openxmlformats.org/officeDocument/2006/relationships" r:embed="rId1"/>
        <a:stretch>
          <a:fillRect/>
        </a:stretch>
      </xdr:blipFill>
      <xdr:spPr bwMode="auto">
        <a:xfrm>
          <a:off x="1400175" y="26069925"/>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1037" name="Picture 363" descr="https://apps.fldfs.com/SURVEY/Images/spacer.gif">
          <a:extLst>
            <a:ext uri="{FF2B5EF4-FFF2-40B4-BE49-F238E27FC236}">
              <a16:creationId xmlns:a16="http://schemas.microsoft.com/office/drawing/2014/main" id="{00000000-0008-0000-0A00-00000D040000}"/>
            </a:ext>
          </a:extLst>
        </xdr:cNvPr>
        <xdr:cNvPicPr>
          <a:picLocks noChangeAspect="1"/>
        </xdr:cNvPicPr>
      </xdr:nvPicPr>
      <xdr:blipFill>
        <a:blip xmlns:r="http://schemas.openxmlformats.org/officeDocument/2006/relationships" r:embed="rId1"/>
        <a:stretch>
          <a:fillRect/>
        </a:stretch>
      </xdr:blipFill>
      <xdr:spPr bwMode="auto">
        <a:xfrm>
          <a:off x="1400175" y="26069925"/>
          <a:ext cx="9525" cy="9525"/>
        </a:xfrm>
        <a:prstGeom prst="rect">
          <a:avLst/>
        </a:prstGeom>
        <a:noFill/>
        <a:ln w="9525">
          <a:noFill/>
        </a:ln>
      </xdr:spPr>
    </xdr:pic>
    <xdr:clientData/>
  </xdr:twoCellAnchor>
  <xdr:twoCellAnchor>
    <xdr:from>
      <xdr:col>8</xdr:col>
      <xdr:colOff>0</xdr:colOff>
      <xdr:row>129</xdr:row>
      <xdr:rowOff>0</xdr:rowOff>
    </xdr:from>
    <xdr:to>
      <xdr:col>8</xdr:col>
      <xdr:colOff>9525</xdr:colOff>
      <xdr:row>129</xdr:row>
      <xdr:rowOff>9525</xdr:rowOff>
    </xdr:to>
    <xdr:pic>
      <xdr:nvPicPr>
        <xdr:cNvPr id="1038" name="Picture 363" descr="https://apps.fldfs.com/SURVEY/Images/spacer.gif">
          <a:extLst>
            <a:ext uri="{FF2B5EF4-FFF2-40B4-BE49-F238E27FC236}">
              <a16:creationId xmlns:a16="http://schemas.microsoft.com/office/drawing/2014/main" id="{00000000-0008-0000-0A00-00000E040000}"/>
            </a:ext>
          </a:extLst>
        </xdr:cNvPr>
        <xdr:cNvPicPr>
          <a:picLocks noChangeAspect="1"/>
        </xdr:cNvPicPr>
      </xdr:nvPicPr>
      <xdr:blipFill>
        <a:blip xmlns:r="http://schemas.openxmlformats.org/officeDocument/2006/relationships" r:embed="rId1"/>
        <a:stretch>
          <a:fillRect/>
        </a:stretch>
      </xdr:blipFill>
      <xdr:spPr bwMode="auto">
        <a:xfrm>
          <a:off x="1400175" y="26069925"/>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1039" name="Picture 363" descr="https://apps.fldfs.com/SURVEY/Images/spacer.gif">
          <a:extLst>
            <a:ext uri="{FF2B5EF4-FFF2-40B4-BE49-F238E27FC236}">
              <a16:creationId xmlns:a16="http://schemas.microsoft.com/office/drawing/2014/main" id="{00000000-0008-0000-0A00-00000F040000}"/>
            </a:ext>
          </a:extLst>
        </xdr:cNvPr>
        <xdr:cNvPicPr>
          <a:picLocks noChangeAspect="1"/>
        </xdr:cNvPicPr>
      </xdr:nvPicPr>
      <xdr:blipFill>
        <a:blip xmlns:r="http://schemas.openxmlformats.org/officeDocument/2006/relationships" r:embed="rId1"/>
        <a:stretch>
          <a:fillRect/>
        </a:stretch>
      </xdr:blipFill>
      <xdr:spPr bwMode="auto">
        <a:xfrm>
          <a:off x="1400175" y="26269950"/>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1040" name="Picture 363" descr="https://apps.fldfs.com/SURVEY/Images/spacer.gif">
          <a:extLst>
            <a:ext uri="{FF2B5EF4-FFF2-40B4-BE49-F238E27FC236}">
              <a16:creationId xmlns:a16="http://schemas.microsoft.com/office/drawing/2014/main" id="{00000000-0008-0000-0A00-000010040000}"/>
            </a:ext>
          </a:extLst>
        </xdr:cNvPr>
        <xdr:cNvPicPr>
          <a:picLocks noChangeAspect="1"/>
        </xdr:cNvPicPr>
      </xdr:nvPicPr>
      <xdr:blipFill>
        <a:blip xmlns:r="http://schemas.openxmlformats.org/officeDocument/2006/relationships" r:embed="rId1"/>
        <a:stretch>
          <a:fillRect/>
        </a:stretch>
      </xdr:blipFill>
      <xdr:spPr bwMode="auto">
        <a:xfrm>
          <a:off x="1400175" y="26269950"/>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1041" name="Picture 363" descr="https://apps.fldfs.com/SURVEY/Images/spacer.gif">
          <a:extLst>
            <a:ext uri="{FF2B5EF4-FFF2-40B4-BE49-F238E27FC236}">
              <a16:creationId xmlns:a16="http://schemas.microsoft.com/office/drawing/2014/main" id="{00000000-0008-0000-0A00-000011040000}"/>
            </a:ext>
          </a:extLst>
        </xdr:cNvPr>
        <xdr:cNvPicPr>
          <a:picLocks noChangeAspect="1"/>
        </xdr:cNvPicPr>
      </xdr:nvPicPr>
      <xdr:blipFill>
        <a:blip xmlns:r="http://schemas.openxmlformats.org/officeDocument/2006/relationships" r:embed="rId1"/>
        <a:stretch>
          <a:fillRect/>
        </a:stretch>
      </xdr:blipFill>
      <xdr:spPr bwMode="auto">
        <a:xfrm>
          <a:off x="1400175" y="26269950"/>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1042" name="Picture 363" descr="https://apps.fldfs.com/SURVEY/Images/spacer.gif">
          <a:extLst>
            <a:ext uri="{FF2B5EF4-FFF2-40B4-BE49-F238E27FC236}">
              <a16:creationId xmlns:a16="http://schemas.microsoft.com/office/drawing/2014/main" id="{00000000-0008-0000-0A00-000012040000}"/>
            </a:ext>
          </a:extLst>
        </xdr:cNvPr>
        <xdr:cNvPicPr>
          <a:picLocks noChangeAspect="1"/>
        </xdr:cNvPicPr>
      </xdr:nvPicPr>
      <xdr:blipFill>
        <a:blip xmlns:r="http://schemas.openxmlformats.org/officeDocument/2006/relationships" r:embed="rId1"/>
        <a:stretch>
          <a:fillRect/>
        </a:stretch>
      </xdr:blipFill>
      <xdr:spPr bwMode="auto">
        <a:xfrm>
          <a:off x="1400175" y="26269950"/>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1043" name="Picture 363" descr="https://apps.fldfs.com/SURVEY/Images/spacer.gif">
          <a:extLst>
            <a:ext uri="{FF2B5EF4-FFF2-40B4-BE49-F238E27FC236}">
              <a16:creationId xmlns:a16="http://schemas.microsoft.com/office/drawing/2014/main" id="{00000000-0008-0000-0A00-000013040000}"/>
            </a:ext>
          </a:extLst>
        </xdr:cNvPr>
        <xdr:cNvPicPr>
          <a:picLocks noChangeAspect="1"/>
        </xdr:cNvPicPr>
      </xdr:nvPicPr>
      <xdr:blipFill>
        <a:blip xmlns:r="http://schemas.openxmlformats.org/officeDocument/2006/relationships" r:embed="rId1"/>
        <a:stretch>
          <a:fillRect/>
        </a:stretch>
      </xdr:blipFill>
      <xdr:spPr bwMode="auto">
        <a:xfrm>
          <a:off x="1400175" y="26269950"/>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1044" name="Picture 363" descr="https://apps.fldfs.com/SURVEY/Images/spacer.gif">
          <a:extLst>
            <a:ext uri="{FF2B5EF4-FFF2-40B4-BE49-F238E27FC236}">
              <a16:creationId xmlns:a16="http://schemas.microsoft.com/office/drawing/2014/main" id="{00000000-0008-0000-0A00-000014040000}"/>
            </a:ext>
          </a:extLst>
        </xdr:cNvPr>
        <xdr:cNvPicPr>
          <a:picLocks noChangeAspect="1"/>
        </xdr:cNvPicPr>
      </xdr:nvPicPr>
      <xdr:blipFill>
        <a:blip xmlns:r="http://schemas.openxmlformats.org/officeDocument/2006/relationships" r:embed="rId1"/>
        <a:stretch>
          <a:fillRect/>
        </a:stretch>
      </xdr:blipFill>
      <xdr:spPr bwMode="auto">
        <a:xfrm>
          <a:off x="1400175" y="26269950"/>
          <a:ext cx="9525" cy="9525"/>
        </a:xfrm>
        <a:prstGeom prst="rect">
          <a:avLst/>
        </a:prstGeom>
        <a:noFill/>
        <a:ln w="9525">
          <a:noFill/>
        </a:ln>
      </xdr:spPr>
    </xdr:pic>
    <xdr:clientData/>
  </xdr:twoCellAnchor>
  <xdr:twoCellAnchor>
    <xdr:from>
      <xdr:col>8</xdr:col>
      <xdr:colOff>0</xdr:colOff>
      <xdr:row>130</xdr:row>
      <xdr:rowOff>0</xdr:rowOff>
    </xdr:from>
    <xdr:to>
      <xdr:col>8</xdr:col>
      <xdr:colOff>9525</xdr:colOff>
      <xdr:row>130</xdr:row>
      <xdr:rowOff>9525</xdr:rowOff>
    </xdr:to>
    <xdr:pic>
      <xdr:nvPicPr>
        <xdr:cNvPr id="1045" name="Picture 363" descr="https://apps.fldfs.com/SURVEY/Images/spacer.gif">
          <a:extLst>
            <a:ext uri="{FF2B5EF4-FFF2-40B4-BE49-F238E27FC236}">
              <a16:creationId xmlns:a16="http://schemas.microsoft.com/office/drawing/2014/main" id="{00000000-0008-0000-0A00-000015040000}"/>
            </a:ext>
          </a:extLst>
        </xdr:cNvPr>
        <xdr:cNvPicPr>
          <a:picLocks noChangeAspect="1"/>
        </xdr:cNvPicPr>
      </xdr:nvPicPr>
      <xdr:blipFill>
        <a:blip xmlns:r="http://schemas.openxmlformats.org/officeDocument/2006/relationships" r:embed="rId1"/>
        <a:stretch>
          <a:fillRect/>
        </a:stretch>
      </xdr:blipFill>
      <xdr:spPr bwMode="auto">
        <a:xfrm>
          <a:off x="1400175" y="26269950"/>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1046" name="Picture 363" descr="https://apps.fldfs.com/SURVEY/Images/spacer.gif">
          <a:extLst>
            <a:ext uri="{FF2B5EF4-FFF2-40B4-BE49-F238E27FC236}">
              <a16:creationId xmlns:a16="http://schemas.microsoft.com/office/drawing/2014/main" id="{00000000-0008-0000-0A00-000016040000}"/>
            </a:ext>
          </a:extLst>
        </xdr:cNvPr>
        <xdr:cNvPicPr>
          <a:picLocks noChangeAspect="1"/>
        </xdr:cNvPicPr>
      </xdr:nvPicPr>
      <xdr:blipFill>
        <a:blip xmlns:r="http://schemas.openxmlformats.org/officeDocument/2006/relationships" r:embed="rId1"/>
        <a:stretch>
          <a:fillRect/>
        </a:stretch>
      </xdr:blipFill>
      <xdr:spPr bwMode="auto">
        <a:xfrm>
          <a:off x="1400175" y="26469975"/>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1047" name="Picture 363" descr="https://apps.fldfs.com/SURVEY/Images/spacer.gif">
          <a:extLst>
            <a:ext uri="{FF2B5EF4-FFF2-40B4-BE49-F238E27FC236}">
              <a16:creationId xmlns:a16="http://schemas.microsoft.com/office/drawing/2014/main" id="{00000000-0008-0000-0A00-000017040000}"/>
            </a:ext>
          </a:extLst>
        </xdr:cNvPr>
        <xdr:cNvPicPr>
          <a:picLocks noChangeAspect="1"/>
        </xdr:cNvPicPr>
      </xdr:nvPicPr>
      <xdr:blipFill>
        <a:blip xmlns:r="http://schemas.openxmlformats.org/officeDocument/2006/relationships" r:embed="rId1"/>
        <a:stretch>
          <a:fillRect/>
        </a:stretch>
      </xdr:blipFill>
      <xdr:spPr bwMode="auto">
        <a:xfrm>
          <a:off x="1400175" y="26469975"/>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1048" name="Picture 363" descr="https://apps.fldfs.com/SURVEY/Images/spacer.gif">
          <a:extLst>
            <a:ext uri="{FF2B5EF4-FFF2-40B4-BE49-F238E27FC236}">
              <a16:creationId xmlns:a16="http://schemas.microsoft.com/office/drawing/2014/main" id="{00000000-0008-0000-0A00-000018040000}"/>
            </a:ext>
          </a:extLst>
        </xdr:cNvPr>
        <xdr:cNvPicPr>
          <a:picLocks noChangeAspect="1"/>
        </xdr:cNvPicPr>
      </xdr:nvPicPr>
      <xdr:blipFill>
        <a:blip xmlns:r="http://schemas.openxmlformats.org/officeDocument/2006/relationships" r:embed="rId1"/>
        <a:stretch>
          <a:fillRect/>
        </a:stretch>
      </xdr:blipFill>
      <xdr:spPr bwMode="auto">
        <a:xfrm>
          <a:off x="1400175" y="26469975"/>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1049" name="Picture 363" descr="https://apps.fldfs.com/SURVEY/Images/spacer.gif">
          <a:extLst>
            <a:ext uri="{FF2B5EF4-FFF2-40B4-BE49-F238E27FC236}">
              <a16:creationId xmlns:a16="http://schemas.microsoft.com/office/drawing/2014/main" id="{00000000-0008-0000-0A00-000019040000}"/>
            </a:ext>
          </a:extLst>
        </xdr:cNvPr>
        <xdr:cNvPicPr>
          <a:picLocks noChangeAspect="1"/>
        </xdr:cNvPicPr>
      </xdr:nvPicPr>
      <xdr:blipFill>
        <a:blip xmlns:r="http://schemas.openxmlformats.org/officeDocument/2006/relationships" r:embed="rId1"/>
        <a:stretch>
          <a:fillRect/>
        </a:stretch>
      </xdr:blipFill>
      <xdr:spPr bwMode="auto">
        <a:xfrm>
          <a:off x="1400175" y="26469975"/>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1050" name="Picture 363" descr="https://apps.fldfs.com/SURVEY/Images/spacer.gif">
          <a:extLst>
            <a:ext uri="{FF2B5EF4-FFF2-40B4-BE49-F238E27FC236}">
              <a16:creationId xmlns:a16="http://schemas.microsoft.com/office/drawing/2014/main" id="{00000000-0008-0000-0A00-00001A040000}"/>
            </a:ext>
          </a:extLst>
        </xdr:cNvPr>
        <xdr:cNvPicPr>
          <a:picLocks noChangeAspect="1"/>
        </xdr:cNvPicPr>
      </xdr:nvPicPr>
      <xdr:blipFill>
        <a:blip xmlns:r="http://schemas.openxmlformats.org/officeDocument/2006/relationships" r:embed="rId1"/>
        <a:stretch>
          <a:fillRect/>
        </a:stretch>
      </xdr:blipFill>
      <xdr:spPr bwMode="auto">
        <a:xfrm>
          <a:off x="1400175" y="26469975"/>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1051" name="Picture 363" descr="https://apps.fldfs.com/SURVEY/Images/spacer.gif">
          <a:extLst>
            <a:ext uri="{FF2B5EF4-FFF2-40B4-BE49-F238E27FC236}">
              <a16:creationId xmlns:a16="http://schemas.microsoft.com/office/drawing/2014/main" id="{00000000-0008-0000-0A00-00001B040000}"/>
            </a:ext>
          </a:extLst>
        </xdr:cNvPr>
        <xdr:cNvPicPr>
          <a:picLocks noChangeAspect="1"/>
        </xdr:cNvPicPr>
      </xdr:nvPicPr>
      <xdr:blipFill>
        <a:blip xmlns:r="http://schemas.openxmlformats.org/officeDocument/2006/relationships" r:embed="rId1"/>
        <a:stretch>
          <a:fillRect/>
        </a:stretch>
      </xdr:blipFill>
      <xdr:spPr bwMode="auto">
        <a:xfrm>
          <a:off x="1400175" y="26469975"/>
          <a:ext cx="9525" cy="9525"/>
        </a:xfrm>
        <a:prstGeom prst="rect">
          <a:avLst/>
        </a:prstGeom>
        <a:noFill/>
        <a:ln w="9525">
          <a:noFill/>
        </a:ln>
      </xdr:spPr>
    </xdr:pic>
    <xdr:clientData/>
  </xdr:twoCellAnchor>
  <xdr:twoCellAnchor>
    <xdr:from>
      <xdr:col>8</xdr:col>
      <xdr:colOff>0</xdr:colOff>
      <xdr:row>131</xdr:row>
      <xdr:rowOff>0</xdr:rowOff>
    </xdr:from>
    <xdr:to>
      <xdr:col>8</xdr:col>
      <xdr:colOff>9525</xdr:colOff>
      <xdr:row>131</xdr:row>
      <xdr:rowOff>9525</xdr:rowOff>
    </xdr:to>
    <xdr:pic>
      <xdr:nvPicPr>
        <xdr:cNvPr id="1052" name="Picture 363" descr="https://apps.fldfs.com/SURVEY/Images/spacer.gif">
          <a:extLst>
            <a:ext uri="{FF2B5EF4-FFF2-40B4-BE49-F238E27FC236}">
              <a16:creationId xmlns:a16="http://schemas.microsoft.com/office/drawing/2014/main" id="{00000000-0008-0000-0A00-00001C040000}"/>
            </a:ext>
          </a:extLst>
        </xdr:cNvPr>
        <xdr:cNvPicPr>
          <a:picLocks noChangeAspect="1"/>
        </xdr:cNvPicPr>
      </xdr:nvPicPr>
      <xdr:blipFill>
        <a:blip xmlns:r="http://schemas.openxmlformats.org/officeDocument/2006/relationships" r:embed="rId1"/>
        <a:stretch>
          <a:fillRect/>
        </a:stretch>
      </xdr:blipFill>
      <xdr:spPr bwMode="auto">
        <a:xfrm>
          <a:off x="1400175" y="26469975"/>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1053" name="Picture 363" descr="https://apps.fldfs.com/SURVEY/Images/spacer.gif">
          <a:extLst>
            <a:ext uri="{FF2B5EF4-FFF2-40B4-BE49-F238E27FC236}">
              <a16:creationId xmlns:a16="http://schemas.microsoft.com/office/drawing/2014/main" id="{00000000-0008-0000-0A00-00001D040000}"/>
            </a:ext>
          </a:extLst>
        </xdr:cNvPr>
        <xdr:cNvPicPr>
          <a:picLocks noChangeAspect="1"/>
        </xdr:cNvPicPr>
      </xdr:nvPicPr>
      <xdr:blipFill>
        <a:blip xmlns:r="http://schemas.openxmlformats.org/officeDocument/2006/relationships" r:embed="rId1"/>
        <a:stretch>
          <a:fillRect/>
        </a:stretch>
      </xdr:blipFill>
      <xdr:spPr bwMode="auto">
        <a:xfrm>
          <a:off x="1400175" y="26670000"/>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1054" name="Picture 363" descr="https://apps.fldfs.com/SURVEY/Images/spacer.gif">
          <a:extLst>
            <a:ext uri="{FF2B5EF4-FFF2-40B4-BE49-F238E27FC236}">
              <a16:creationId xmlns:a16="http://schemas.microsoft.com/office/drawing/2014/main" id="{00000000-0008-0000-0A00-00001E040000}"/>
            </a:ext>
          </a:extLst>
        </xdr:cNvPr>
        <xdr:cNvPicPr>
          <a:picLocks noChangeAspect="1"/>
        </xdr:cNvPicPr>
      </xdr:nvPicPr>
      <xdr:blipFill>
        <a:blip xmlns:r="http://schemas.openxmlformats.org/officeDocument/2006/relationships" r:embed="rId1"/>
        <a:stretch>
          <a:fillRect/>
        </a:stretch>
      </xdr:blipFill>
      <xdr:spPr bwMode="auto">
        <a:xfrm>
          <a:off x="1400175" y="26670000"/>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1055" name="Picture 363" descr="https://apps.fldfs.com/SURVEY/Images/spacer.gif">
          <a:extLst>
            <a:ext uri="{FF2B5EF4-FFF2-40B4-BE49-F238E27FC236}">
              <a16:creationId xmlns:a16="http://schemas.microsoft.com/office/drawing/2014/main" id="{00000000-0008-0000-0A00-00001F040000}"/>
            </a:ext>
          </a:extLst>
        </xdr:cNvPr>
        <xdr:cNvPicPr>
          <a:picLocks noChangeAspect="1"/>
        </xdr:cNvPicPr>
      </xdr:nvPicPr>
      <xdr:blipFill>
        <a:blip xmlns:r="http://schemas.openxmlformats.org/officeDocument/2006/relationships" r:embed="rId1"/>
        <a:stretch>
          <a:fillRect/>
        </a:stretch>
      </xdr:blipFill>
      <xdr:spPr bwMode="auto">
        <a:xfrm>
          <a:off x="1400175" y="26670000"/>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1056" name="Picture 363" descr="https://apps.fldfs.com/SURVEY/Images/spacer.gif">
          <a:extLst>
            <a:ext uri="{FF2B5EF4-FFF2-40B4-BE49-F238E27FC236}">
              <a16:creationId xmlns:a16="http://schemas.microsoft.com/office/drawing/2014/main" id="{00000000-0008-0000-0A00-000020040000}"/>
            </a:ext>
          </a:extLst>
        </xdr:cNvPr>
        <xdr:cNvPicPr>
          <a:picLocks noChangeAspect="1"/>
        </xdr:cNvPicPr>
      </xdr:nvPicPr>
      <xdr:blipFill>
        <a:blip xmlns:r="http://schemas.openxmlformats.org/officeDocument/2006/relationships" r:embed="rId1"/>
        <a:stretch>
          <a:fillRect/>
        </a:stretch>
      </xdr:blipFill>
      <xdr:spPr bwMode="auto">
        <a:xfrm>
          <a:off x="1400175" y="26670000"/>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1057" name="Picture 363" descr="https://apps.fldfs.com/SURVEY/Images/spacer.gif">
          <a:extLst>
            <a:ext uri="{FF2B5EF4-FFF2-40B4-BE49-F238E27FC236}">
              <a16:creationId xmlns:a16="http://schemas.microsoft.com/office/drawing/2014/main" id="{00000000-0008-0000-0A00-000021040000}"/>
            </a:ext>
          </a:extLst>
        </xdr:cNvPr>
        <xdr:cNvPicPr>
          <a:picLocks noChangeAspect="1"/>
        </xdr:cNvPicPr>
      </xdr:nvPicPr>
      <xdr:blipFill>
        <a:blip xmlns:r="http://schemas.openxmlformats.org/officeDocument/2006/relationships" r:embed="rId1"/>
        <a:stretch>
          <a:fillRect/>
        </a:stretch>
      </xdr:blipFill>
      <xdr:spPr bwMode="auto">
        <a:xfrm>
          <a:off x="1400175" y="26670000"/>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1058" name="Picture 363" descr="https://apps.fldfs.com/SURVEY/Images/spacer.gif">
          <a:extLst>
            <a:ext uri="{FF2B5EF4-FFF2-40B4-BE49-F238E27FC236}">
              <a16:creationId xmlns:a16="http://schemas.microsoft.com/office/drawing/2014/main" id="{00000000-0008-0000-0A00-000022040000}"/>
            </a:ext>
          </a:extLst>
        </xdr:cNvPr>
        <xdr:cNvPicPr>
          <a:picLocks noChangeAspect="1"/>
        </xdr:cNvPicPr>
      </xdr:nvPicPr>
      <xdr:blipFill>
        <a:blip xmlns:r="http://schemas.openxmlformats.org/officeDocument/2006/relationships" r:embed="rId1"/>
        <a:stretch>
          <a:fillRect/>
        </a:stretch>
      </xdr:blipFill>
      <xdr:spPr bwMode="auto">
        <a:xfrm>
          <a:off x="1400175" y="26670000"/>
          <a:ext cx="9525" cy="9525"/>
        </a:xfrm>
        <a:prstGeom prst="rect">
          <a:avLst/>
        </a:prstGeom>
        <a:noFill/>
        <a:ln w="9525">
          <a:noFill/>
        </a:ln>
      </xdr:spPr>
    </xdr:pic>
    <xdr:clientData/>
  </xdr:twoCellAnchor>
  <xdr:twoCellAnchor>
    <xdr:from>
      <xdr:col>8</xdr:col>
      <xdr:colOff>0</xdr:colOff>
      <xdr:row>132</xdr:row>
      <xdr:rowOff>0</xdr:rowOff>
    </xdr:from>
    <xdr:to>
      <xdr:col>8</xdr:col>
      <xdr:colOff>9525</xdr:colOff>
      <xdr:row>132</xdr:row>
      <xdr:rowOff>9525</xdr:rowOff>
    </xdr:to>
    <xdr:pic>
      <xdr:nvPicPr>
        <xdr:cNvPr id="1059" name="Picture 363" descr="https://apps.fldfs.com/SURVEY/Images/spacer.gif">
          <a:extLst>
            <a:ext uri="{FF2B5EF4-FFF2-40B4-BE49-F238E27FC236}">
              <a16:creationId xmlns:a16="http://schemas.microsoft.com/office/drawing/2014/main" id="{00000000-0008-0000-0A00-000023040000}"/>
            </a:ext>
          </a:extLst>
        </xdr:cNvPr>
        <xdr:cNvPicPr>
          <a:picLocks noChangeAspect="1"/>
        </xdr:cNvPicPr>
      </xdr:nvPicPr>
      <xdr:blipFill>
        <a:blip xmlns:r="http://schemas.openxmlformats.org/officeDocument/2006/relationships" r:embed="rId1"/>
        <a:stretch>
          <a:fillRect/>
        </a:stretch>
      </xdr:blipFill>
      <xdr:spPr bwMode="auto">
        <a:xfrm>
          <a:off x="1400175" y="26670000"/>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1060" name="Picture 363" descr="https://apps.fldfs.com/SURVEY/Images/spacer.gif">
          <a:extLst>
            <a:ext uri="{FF2B5EF4-FFF2-40B4-BE49-F238E27FC236}">
              <a16:creationId xmlns:a16="http://schemas.microsoft.com/office/drawing/2014/main" id="{00000000-0008-0000-0A00-000024040000}"/>
            </a:ext>
          </a:extLst>
        </xdr:cNvPr>
        <xdr:cNvPicPr>
          <a:picLocks noChangeAspect="1"/>
        </xdr:cNvPicPr>
      </xdr:nvPicPr>
      <xdr:blipFill>
        <a:blip xmlns:r="http://schemas.openxmlformats.org/officeDocument/2006/relationships" r:embed="rId1"/>
        <a:stretch>
          <a:fillRect/>
        </a:stretch>
      </xdr:blipFill>
      <xdr:spPr bwMode="auto">
        <a:xfrm>
          <a:off x="1400175" y="26870025"/>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1061" name="Picture 363" descr="https://apps.fldfs.com/SURVEY/Images/spacer.gif">
          <a:extLst>
            <a:ext uri="{FF2B5EF4-FFF2-40B4-BE49-F238E27FC236}">
              <a16:creationId xmlns:a16="http://schemas.microsoft.com/office/drawing/2014/main" id="{00000000-0008-0000-0A00-000025040000}"/>
            </a:ext>
          </a:extLst>
        </xdr:cNvPr>
        <xdr:cNvPicPr>
          <a:picLocks noChangeAspect="1"/>
        </xdr:cNvPicPr>
      </xdr:nvPicPr>
      <xdr:blipFill>
        <a:blip xmlns:r="http://schemas.openxmlformats.org/officeDocument/2006/relationships" r:embed="rId1"/>
        <a:stretch>
          <a:fillRect/>
        </a:stretch>
      </xdr:blipFill>
      <xdr:spPr bwMode="auto">
        <a:xfrm>
          <a:off x="1400175" y="26870025"/>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1062" name="Picture 363" descr="https://apps.fldfs.com/SURVEY/Images/spacer.gif">
          <a:extLst>
            <a:ext uri="{FF2B5EF4-FFF2-40B4-BE49-F238E27FC236}">
              <a16:creationId xmlns:a16="http://schemas.microsoft.com/office/drawing/2014/main" id="{00000000-0008-0000-0A00-000026040000}"/>
            </a:ext>
          </a:extLst>
        </xdr:cNvPr>
        <xdr:cNvPicPr>
          <a:picLocks noChangeAspect="1"/>
        </xdr:cNvPicPr>
      </xdr:nvPicPr>
      <xdr:blipFill>
        <a:blip xmlns:r="http://schemas.openxmlformats.org/officeDocument/2006/relationships" r:embed="rId1"/>
        <a:stretch>
          <a:fillRect/>
        </a:stretch>
      </xdr:blipFill>
      <xdr:spPr bwMode="auto">
        <a:xfrm>
          <a:off x="1400175" y="26870025"/>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1063" name="Picture 363" descr="https://apps.fldfs.com/SURVEY/Images/spacer.gif">
          <a:extLst>
            <a:ext uri="{FF2B5EF4-FFF2-40B4-BE49-F238E27FC236}">
              <a16:creationId xmlns:a16="http://schemas.microsoft.com/office/drawing/2014/main" id="{00000000-0008-0000-0A00-000027040000}"/>
            </a:ext>
          </a:extLst>
        </xdr:cNvPr>
        <xdr:cNvPicPr>
          <a:picLocks noChangeAspect="1"/>
        </xdr:cNvPicPr>
      </xdr:nvPicPr>
      <xdr:blipFill>
        <a:blip xmlns:r="http://schemas.openxmlformats.org/officeDocument/2006/relationships" r:embed="rId1"/>
        <a:stretch>
          <a:fillRect/>
        </a:stretch>
      </xdr:blipFill>
      <xdr:spPr bwMode="auto">
        <a:xfrm>
          <a:off x="1400175" y="26870025"/>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1064" name="Picture 363" descr="https://apps.fldfs.com/SURVEY/Images/spacer.gif">
          <a:extLst>
            <a:ext uri="{FF2B5EF4-FFF2-40B4-BE49-F238E27FC236}">
              <a16:creationId xmlns:a16="http://schemas.microsoft.com/office/drawing/2014/main" id="{00000000-0008-0000-0A00-000028040000}"/>
            </a:ext>
          </a:extLst>
        </xdr:cNvPr>
        <xdr:cNvPicPr>
          <a:picLocks noChangeAspect="1"/>
        </xdr:cNvPicPr>
      </xdr:nvPicPr>
      <xdr:blipFill>
        <a:blip xmlns:r="http://schemas.openxmlformats.org/officeDocument/2006/relationships" r:embed="rId1"/>
        <a:stretch>
          <a:fillRect/>
        </a:stretch>
      </xdr:blipFill>
      <xdr:spPr bwMode="auto">
        <a:xfrm>
          <a:off x="1400175" y="26870025"/>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1065" name="Picture 363" descr="https://apps.fldfs.com/SURVEY/Images/spacer.gif">
          <a:extLst>
            <a:ext uri="{FF2B5EF4-FFF2-40B4-BE49-F238E27FC236}">
              <a16:creationId xmlns:a16="http://schemas.microsoft.com/office/drawing/2014/main" id="{00000000-0008-0000-0A00-000029040000}"/>
            </a:ext>
          </a:extLst>
        </xdr:cNvPr>
        <xdr:cNvPicPr>
          <a:picLocks noChangeAspect="1"/>
        </xdr:cNvPicPr>
      </xdr:nvPicPr>
      <xdr:blipFill>
        <a:blip xmlns:r="http://schemas.openxmlformats.org/officeDocument/2006/relationships" r:embed="rId1"/>
        <a:stretch>
          <a:fillRect/>
        </a:stretch>
      </xdr:blipFill>
      <xdr:spPr bwMode="auto">
        <a:xfrm>
          <a:off x="1400175" y="26870025"/>
          <a:ext cx="9525" cy="9525"/>
        </a:xfrm>
        <a:prstGeom prst="rect">
          <a:avLst/>
        </a:prstGeom>
        <a:noFill/>
        <a:ln w="9525">
          <a:noFill/>
        </a:ln>
      </xdr:spPr>
    </xdr:pic>
    <xdr:clientData/>
  </xdr:twoCellAnchor>
  <xdr:twoCellAnchor>
    <xdr:from>
      <xdr:col>8</xdr:col>
      <xdr:colOff>0</xdr:colOff>
      <xdr:row>133</xdr:row>
      <xdr:rowOff>0</xdr:rowOff>
    </xdr:from>
    <xdr:to>
      <xdr:col>8</xdr:col>
      <xdr:colOff>9525</xdr:colOff>
      <xdr:row>133</xdr:row>
      <xdr:rowOff>9525</xdr:rowOff>
    </xdr:to>
    <xdr:pic>
      <xdr:nvPicPr>
        <xdr:cNvPr id="1066" name="Picture 363" descr="https://apps.fldfs.com/SURVEY/Images/spacer.gif">
          <a:extLst>
            <a:ext uri="{FF2B5EF4-FFF2-40B4-BE49-F238E27FC236}">
              <a16:creationId xmlns:a16="http://schemas.microsoft.com/office/drawing/2014/main" id="{00000000-0008-0000-0A00-00002A040000}"/>
            </a:ext>
          </a:extLst>
        </xdr:cNvPr>
        <xdr:cNvPicPr>
          <a:picLocks noChangeAspect="1"/>
        </xdr:cNvPicPr>
      </xdr:nvPicPr>
      <xdr:blipFill>
        <a:blip xmlns:r="http://schemas.openxmlformats.org/officeDocument/2006/relationships" r:embed="rId1"/>
        <a:stretch>
          <a:fillRect/>
        </a:stretch>
      </xdr:blipFill>
      <xdr:spPr bwMode="auto">
        <a:xfrm>
          <a:off x="1400175" y="26870025"/>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1067" name="Picture 363" descr="https://apps.fldfs.com/SURVEY/Images/spacer.gif">
          <a:extLst>
            <a:ext uri="{FF2B5EF4-FFF2-40B4-BE49-F238E27FC236}">
              <a16:creationId xmlns:a16="http://schemas.microsoft.com/office/drawing/2014/main" id="{00000000-0008-0000-0A00-00002B040000}"/>
            </a:ext>
          </a:extLst>
        </xdr:cNvPr>
        <xdr:cNvPicPr>
          <a:picLocks noChangeAspect="1"/>
        </xdr:cNvPicPr>
      </xdr:nvPicPr>
      <xdr:blipFill>
        <a:blip xmlns:r="http://schemas.openxmlformats.org/officeDocument/2006/relationships" r:embed="rId1"/>
        <a:stretch>
          <a:fillRect/>
        </a:stretch>
      </xdr:blipFill>
      <xdr:spPr bwMode="auto">
        <a:xfrm>
          <a:off x="1400175" y="27070050"/>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1068" name="Picture 363" descr="https://apps.fldfs.com/SURVEY/Images/spacer.gif">
          <a:extLst>
            <a:ext uri="{FF2B5EF4-FFF2-40B4-BE49-F238E27FC236}">
              <a16:creationId xmlns:a16="http://schemas.microsoft.com/office/drawing/2014/main" id="{00000000-0008-0000-0A00-00002C040000}"/>
            </a:ext>
          </a:extLst>
        </xdr:cNvPr>
        <xdr:cNvPicPr>
          <a:picLocks noChangeAspect="1"/>
        </xdr:cNvPicPr>
      </xdr:nvPicPr>
      <xdr:blipFill>
        <a:blip xmlns:r="http://schemas.openxmlformats.org/officeDocument/2006/relationships" r:embed="rId1"/>
        <a:stretch>
          <a:fillRect/>
        </a:stretch>
      </xdr:blipFill>
      <xdr:spPr bwMode="auto">
        <a:xfrm>
          <a:off x="1400175" y="27070050"/>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1069" name="Picture 363" descr="https://apps.fldfs.com/SURVEY/Images/spacer.gif">
          <a:extLst>
            <a:ext uri="{FF2B5EF4-FFF2-40B4-BE49-F238E27FC236}">
              <a16:creationId xmlns:a16="http://schemas.microsoft.com/office/drawing/2014/main" id="{00000000-0008-0000-0A00-00002D040000}"/>
            </a:ext>
          </a:extLst>
        </xdr:cNvPr>
        <xdr:cNvPicPr>
          <a:picLocks noChangeAspect="1"/>
        </xdr:cNvPicPr>
      </xdr:nvPicPr>
      <xdr:blipFill>
        <a:blip xmlns:r="http://schemas.openxmlformats.org/officeDocument/2006/relationships" r:embed="rId1"/>
        <a:stretch>
          <a:fillRect/>
        </a:stretch>
      </xdr:blipFill>
      <xdr:spPr bwMode="auto">
        <a:xfrm>
          <a:off x="1400175" y="27070050"/>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1070" name="Picture 363" descr="https://apps.fldfs.com/SURVEY/Images/spacer.gif">
          <a:extLst>
            <a:ext uri="{FF2B5EF4-FFF2-40B4-BE49-F238E27FC236}">
              <a16:creationId xmlns:a16="http://schemas.microsoft.com/office/drawing/2014/main" id="{00000000-0008-0000-0A00-00002E040000}"/>
            </a:ext>
          </a:extLst>
        </xdr:cNvPr>
        <xdr:cNvPicPr>
          <a:picLocks noChangeAspect="1"/>
        </xdr:cNvPicPr>
      </xdr:nvPicPr>
      <xdr:blipFill>
        <a:blip xmlns:r="http://schemas.openxmlformats.org/officeDocument/2006/relationships" r:embed="rId1"/>
        <a:stretch>
          <a:fillRect/>
        </a:stretch>
      </xdr:blipFill>
      <xdr:spPr bwMode="auto">
        <a:xfrm>
          <a:off x="1400175" y="27070050"/>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1071" name="Picture 363" descr="https://apps.fldfs.com/SURVEY/Images/spacer.gif">
          <a:extLst>
            <a:ext uri="{FF2B5EF4-FFF2-40B4-BE49-F238E27FC236}">
              <a16:creationId xmlns:a16="http://schemas.microsoft.com/office/drawing/2014/main" id="{00000000-0008-0000-0A00-00002F040000}"/>
            </a:ext>
          </a:extLst>
        </xdr:cNvPr>
        <xdr:cNvPicPr>
          <a:picLocks noChangeAspect="1"/>
        </xdr:cNvPicPr>
      </xdr:nvPicPr>
      <xdr:blipFill>
        <a:blip xmlns:r="http://schemas.openxmlformats.org/officeDocument/2006/relationships" r:embed="rId1"/>
        <a:stretch>
          <a:fillRect/>
        </a:stretch>
      </xdr:blipFill>
      <xdr:spPr bwMode="auto">
        <a:xfrm>
          <a:off x="1400175" y="27070050"/>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1072" name="Picture 363" descr="https://apps.fldfs.com/SURVEY/Images/spacer.gif">
          <a:extLst>
            <a:ext uri="{FF2B5EF4-FFF2-40B4-BE49-F238E27FC236}">
              <a16:creationId xmlns:a16="http://schemas.microsoft.com/office/drawing/2014/main" id="{00000000-0008-0000-0A00-000030040000}"/>
            </a:ext>
          </a:extLst>
        </xdr:cNvPr>
        <xdr:cNvPicPr>
          <a:picLocks noChangeAspect="1"/>
        </xdr:cNvPicPr>
      </xdr:nvPicPr>
      <xdr:blipFill>
        <a:blip xmlns:r="http://schemas.openxmlformats.org/officeDocument/2006/relationships" r:embed="rId1"/>
        <a:stretch>
          <a:fillRect/>
        </a:stretch>
      </xdr:blipFill>
      <xdr:spPr bwMode="auto">
        <a:xfrm>
          <a:off x="1400175" y="27070050"/>
          <a:ext cx="9525" cy="9525"/>
        </a:xfrm>
        <a:prstGeom prst="rect">
          <a:avLst/>
        </a:prstGeom>
        <a:noFill/>
        <a:ln w="9525">
          <a:noFill/>
        </a:ln>
      </xdr:spPr>
    </xdr:pic>
    <xdr:clientData/>
  </xdr:twoCellAnchor>
  <xdr:twoCellAnchor>
    <xdr:from>
      <xdr:col>8</xdr:col>
      <xdr:colOff>0</xdr:colOff>
      <xdr:row>134</xdr:row>
      <xdr:rowOff>0</xdr:rowOff>
    </xdr:from>
    <xdr:to>
      <xdr:col>8</xdr:col>
      <xdr:colOff>9525</xdr:colOff>
      <xdr:row>134</xdr:row>
      <xdr:rowOff>9525</xdr:rowOff>
    </xdr:to>
    <xdr:pic>
      <xdr:nvPicPr>
        <xdr:cNvPr id="1073" name="Picture 363" descr="https://apps.fldfs.com/SURVEY/Images/spacer.gif">
          <a:extLst>
            <a:ext uri="{FF2B5EF4-FFF2-40B4-BE49-F238E27FC236}">
              <a16:creationId xmlns:a16="http://schemas.microsoft.com/office/drawing/2014/main" id="{00000000-0008-0000-0A00-000031040000}"/>
            </a:ext>
          </a:extLst>
        </xdr:cNvPr>
        <xdr:cNvPicPr>
          <a:picLocks noChangeAspect="1"/>
        </xdr:cNvPicPr>
      </xdr:nvPicPr>
      <xdr:blipFill>
        <a:blip xmlns:r="http://schemas.openxmlformats.org/officeDocument/2006/relationships" r:embed="rId1"/>
        <a:stretch>
          <a:fillRect/>
        </a:stretch>
      </xdr:blipFill>
      <xdr:spPr bwMode="auto">
        <a:xfrm>
          <a:off x="1400175" y="27070050"/>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074" name="Picture 363" descr="https://apps.fldfs.com/SURVEY/Images/spacer.gif">
          <a:extLst>
            <a:ext uri="{FF2B5EF4-FFF2-40B4-BE49-F238E27FC236}">
              <a16:creationId xmlns:a16="http://schemas.microsoft.com/office/drawing/2014/main" id="{00000000-0008-0000-0A00-00003204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075" name="Picture 363" descr="https://apps.fldfs.com/SURVEY/Images/spacer.gif">
          <a:extLst>
            <a:ext uri="{FF2B5EF4-FFF2-40B4-BE49-F238E27FC236}">
              <a16:creationId xmlns:a16="http://schemas.microsoft.com/office/drawing/2014/main" id="{00000000-0008-0000-0A00-00003304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076" name="Picture 363" descr="https://apps.fldfs.com/SURVEY/Images/spacer.gif">
          <a:extLst>
            <a:ext uri="{FF2B5EF4-FFF2-40B4-BE49-F238E27FC236}">
              <a16:creationId xmlns:a16="http://schemas.microsoft.com/office/drawing/2014/main" id="{00000000-0008-0000-0A00-00003404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077" name="Picture 363" descr="https://apps.fldfs.com/SURVEY/Images/spacer.gif">
          <a:extLst>
            <a:ext uri="{FF2B5EF4-FFF2-40B4-BE49-F238E27FC236}">
              <a16:creationId xmlns:a16="http://schemas.microsoft.com/office/drawing/2014/main" id="{00000000-0008-0000-0A00-00003504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078" name="Picture 363" descr="https://apps.fldfs.com/SURVEY/Images/spacer.gif">
          <a:extLst>
            <a:ext uri="{FF2B5EF4-FFF2-40B4-BE49-F238E27FC236}">
              <a16:creationId xmlns:a16="http://schemas.microsoft.com/office/drawing/2014/main" id="{00000000-0008-0000-0A00-00003604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079" name="Picture 363" descr="https://apps.fldfs.com/SURVEY/Images/spacer.gif">
          <a:extLst>
            <a:ext uri="{FF2B5EF4-FFF2-40B4-BE49-F238E27FC236}">
              <a16:creationId xmlns:a16="http://schemas.microsoft.com/office/drawing/2014/main" id="{00000000-0008-0000-0A00-00003704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135</xdr:row>
      <xdr:rowOff>0</xdr:rowOff>
    </xdr:from>
    <xdr:to>
      <xdr:col>8</xdr:col>
      <xdr:colOff>9525</xdr:colOff>
      <xdr:row>135</xdr:row>
      <xdr:rowOff>9525</xdr:rowOff>
    </xdr:to>
    <xdr:pic>
      <xdr:nvPicPr>
        <xdr:cNvPr id="1080" name="Picture 363" descr="https://apps.fldfs.com/SURVEY/Images/spacer.gif">
          <a:extLst>
            <a:ext uri="{FF2B5EF4-FFF2-40B4-BE49-F238E27FC236}">
              <a16:creationId xmlns:a16="http://schemas.microsoft.com/office/drawing/2014/main" id="{00000000-0008-0000-0A00-000038040000}"/>
            </a:ext>
          </a:extLst>
        </xdr:cNvPr>
        <xdr:cNvPicPr>
          <a:picLocks noChangeAspect="1"/>
        </xdr:cNvPicPr>
      </xdr:nvPicPr>
      <xdr:blipFill>
        <a:blip xmlns:r="http://schemas.openxmlformats.org/officeDocument/2006/relationships" r:embed="rId1"/>
        <a:stretch>
          <a:fillRect/>
        </a:stretch>
      </xdr:blipFill>
      <xdr:spPr bwMode="auto">
        <a:xfrm>
          <a:off x="1400175" y="27270075"/>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081" name="Picture 363" descr="https://apps.fldfs.com/SURVEY/Images/spacer.gif">
          <a:extLst>
            <a:ext uri="{FF2B5EF4-FFF2-40B4-BE49-F238E27FC236}">
              <a16:creationId xmlns:a16="http://schemas.microsoft.com/office/drawing/2014/main" id="{00000000-0008-0000-0A00-00003904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082" name="Picture 363" descr="https://apps.fldfs.com/SURVEY/Images/spacer.gif">
          <a:extLst>
            <a:ext uri="{FF2B5EF4-FFF2-40B4-BE49-F238E27FC236}">
              <a16:creationId xmlns:a16="http://schemas.microsoft.com/office/drawing/2014/main" id="{00000000-0008-0000-0A00-00003A04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083" name="Picture 363" descr="https://apps.fldfs.com/SURVEY/Images/spacer.gif">
          <a:extLst>
            <a:ext uri="{FF2B5EF4-FFF2-40B4-BE49-F238E27FC236}">
              <a16:creationId xmlns:a16="http://schemas.microsoft.com/office/drawing/2014/main" id="{00000000-0008-0000-0A00-00003B04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084" name="Picture 363" descr="https://apps.fldfs.com/SURVEY/Images/spacer.gif">
          <a:extLst>
            <a:ext uri="{FF2B5EF4-FFF2-40B4-BE49-F238E27FC236}">
              <a16:creationId xmlns:a16="http://schemas.microsoft.com/office/drawing/2014/main" id="{00000000-0008-0000-0A00-00003C04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085" name="Picture 363" descr="https://apps.fldfs.com/SURVEY/Images/spacer.gif">
          <a:extLst>
            <a:ext uri="{FF2B5EF4-FFF2-40B4-BE49-F238E27FC236}">
              <a16:creationId xmlns:a16="http://schemas.microsoft.com/office/drawing/2014/main" id="{00000000-0008-0000-0A00-00003D04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086" name="Picture 363" descr="https://apps.fldfs.com/SURVEY/Images/spacer.gif">
          <a:extLst>
            <a:ext uri="{FF2B5EF4-FFF2-40B4-BE49-F238E27FC236}">
              <a16:creationId xmlns:a16="http://schemas.microsoft.com/office/drawing/2014/main" id="{00000000-0008-0000-0A00-00003E04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136</xdr:row>
      <xdr:rowOff>0</xdr:rowOff>
    </xdr:from>
    <xdr:to>
      <xdr:col>8</xdr:col>
      <xdr:colOff>9525</xdr:colOff>
      <xdr:row>136</xdr:row>
      <xdr:rowOff>9525</xdr:rowOff>
    </xdr:to>
    <xdr:pic>
      <xdr:nvPicPr>
        <xdr:cNvPr id="1087" name="Picture 363" descr="https://apps.fldfs.com/SURVEY/Images/spacer.gif">
          <a:extLst>
            <a:ext uri="{FF2B5EF4-FFF2-40B4-BE49-F238E27FC236}">
              <a16:creationId xmlns:a16="http://schemas.microsoft.com/office/drawing/2014/main" id="{00000000-0008-0000-0A00-00003F040000}"/>
            </a:ext>
          </a:extLst>
        </xdr:cNvPr>
        <xdr:cNvPicPr>
          <a:picLocks noChangeAspect="1"/>
        </xdr:cNvPicPr>
      </xdr:nvPicPr>
      <xdr:blipFill>
        <a:blip xmlns:r="http://schemas.openxmlformats.org/officeDocument/2006/relationships" r:embed="rId1"/>
        <a:stretch>
          <a:fillRect/>
        </a:stretch>
      </xdr:blipFill>
      <xdr:spPr bwMode="auto">
        <a:xfrm>
          <a:off x="1400175" y="27470100"/>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088" name="Picture 363" descr="https://apps.fldfs.com/SURVEY/Images/spacer.gif">
          <a:extLst>
            <a:ext uri="{FF2B5EF4-FFF2-40B4-BE49-F238E27FC236}">
              <a16:creationId xmlns:a16="http://schemas.microsoft.com/office/drawing/2014/main" id="{00000000-0008-0000-0A00-00004004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089" name="Picture 363" descr="https://apps.fldfs.com/SURVEY/Images/spacer.gif">
          <a:extLst>
            <a:ext uri="{FF2B5EF4-FFF2-40B4-BE49-F238E27FC236}">
              <a16:creationId xmlns:a16="http://schemas.microsoft.com/office/drawing/2014/main" id="{00000000-0008-0000-0A00-00004104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090" name="Picture 363" descr="https://apps.fldfs.com/SURVEY/Images/spacer.gif">
          <a:extLst>
            <a:ext uri="{FF2B5EF4-FFF2-40B4-BE49-F238E27FC236}">
              <a16:creationId xmlns:a16="http://schemas.microsoft.com/office/drawing/2014/main" id="{00000000-0008-0000-0A00-00004204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091" name="Picture 363" descr="https://apps.fldfs.com/SURVEY/Images/spacer.gif">
          <a:extLst>
            <a:ext uri="{FF2B5EF4-FFF2-40B4-BE49-F238E27FC236}">
              <a16:creationId xmlns:a16="http://schemas.microsoft.com/office/drawing/2014/main" id="{00000000-0008-0000-0A00-00004304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092" name="Picture 363" descr="https://apps.fldfs.com/SURVEY/Images/spacer.gif">
          <a:extLst>
            <a:ext uri="{FF2B5EF4-FFF2-40B4-BE49-F238E27FC236}">
              <a16:creationId xmlns:a16="http://schemas.microsoft.com/office/drawing/2014/main" id="{00000000-0008-0000-0A00-00004404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093" name="Picture 363" descr="https://apps.fldfs.com/SURVEY/Images/spacer.gif">
          <a:extLst>
            <a:ext uri="{FF2B5EF4-FFF2-40B4-BE49-F238E27FC236}">
              <a16:creationId xmlns:a16="http://schemas.microsoft.com/office/drawing/2014/main" id="{00000000-0008-0000-0A00-00004504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1094" name="Picture 363" descr="https://apps.fldfs.com/SURVEY/Images/spacer.gif">
          <a:extLst>
            <a:ext uri="{FF2B5EF4-FFF2-40B4-BE49-F238E27FC236}">
              <a16:creationId xmlns:a16="http://schemas.microsoft.com/office/drawing/2014/main" id="{00000000-0008-0000-0A00-00004604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095" name="Picture 363" descr="https://apps.fldfs.com/SURVEY/Images/spacer.gif">
          <a:extLst>
            <a:ext uri="{FF2B5EF4-FFF2-40B4-BE49-F238E27FC236}">
              <a16:creationId xmlns:a16="http://schemas.microsoft.com/office/drawing/2014/main" id="{00000000-0008-0000-0A00-00004704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096" name="Picture 363" descr="https://apps.fldfs.com/SURVEY/Images/spacer.gif">
          <a:extLst>
            <a:ext uri="{FF2B5EF4-FFF2-40B4-BE49-F238E27FC236}">
              <a16:creationId xmlns:a16="http://schemas.microsoft.com/office/drawing/2014/main" id="{00000000-0008-0000-0A00-00004804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097" name="Picture 363" descr="https://apps.fldfs.com/SURVEY/Images/spacer.gif">
          <a:extLst>
            <a:ext uri="{FF2B5EF4-FFF2-40B4-BE49-F238E27FC236}">
              <a16:creationId xmlns:a16="http://schemas.microsoft.com/office/drawing/2014/main" id="{00000000-0008-0000-0A00-00004904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098" name="Picture 363" descr="https://apps.fldfs.com/SURVEY/Images/spacer.gif">
          <a:extLst>
            <a:ext uri="{FF2B5EF4-FFF2-40B4-BE49-F238E27FC236}">
              <a16:creationId xmlns:a16="http://schemas.microsoft.com/office/drawing/2014/main" id="{00000000-0008-0000-0A00-00004A04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099" name="Picture 363" descr="https://apps.fldfs.com/SURVEY/Images/spacer.gif">
          <a:extLst>
            <a:ext uri="{FF2B5EF4-FFF2-40B4-BE49-F238E27FC236}">
              <a16:creationId xmlns:a16="http://schemas.microsoft.com/office/drawing/2014/main" id="{00000000-0008-0000-0A00-00004B04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100" name="Picture 363" descr="https://apps.fldfs.com/SURVEY/Images/spacer.gif">
          <a:extLst>
            <a:ext uri="{FF2B5EF4-FFF2-40B4-BE49-F238E27FC236}">
              <a16:creationId xmlns:a16="http://schemas.microsoft.com/office/drawing/2014/main" id="{00000000-0008-0000-0A00-00004C04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138</xdr:row>
      <xdr:rowOff>0</xdr:rowOff>
    </xdr:from>
    <xdr:to>
      <xdr:col>8</xdr:col>
      <xdr:colOff>9525</xdr:colOff>
      <xdr:row>138</xdr:row>
      <xdr:rowOff>9525</xdr:rowOff>
    </xdr:to>
    <xdr:pic>
      <xdr:nvPicPr>
        <xdr:cNvPr id="1101" name="Picture 363" descr="https://apps.fldfs.com/SURVEY/Images/spacer.gif">
          <a:extLst>
            <a:ext uri="{FF2B5EF4-FFF2-40B4-BE49-F238E27FC236}">
              <a16:creationId xmlns:a16="http://schemas.microsoft.com/office/drawing/2014/main" id="{00000000-0008-0000-0A00-00004D040000}"/>
            </a:ext>
          </a:extLst>
        </xdr:cNvPr>
        <xdr:cNvPicPr>
          <a:picLocks noChangeAspect="1"/>
        </xdr:cNvPicPr>
      </xdr:nvPicPr>
      <xdr:blipFill>
        <a:blip xmlns:r="http://schemas.openxmlformats.org/officeDocument/2006/relationships" r:embed="rId1"/>
        <a:stretch>
          <a:fillRect/>
        </a:stretch>
      </xdr:blipFill>
      <xdr:spPr bwMode="auto">
        <a:xfrm>
          <a:off x="1400175" y="278606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102" name="Picture 363" descr="https://apps.fldfs.com/SURVEY/Images/spacer.gif">
          <a:extLst>
            <a:ext uri="{FF2B5EF4-FFF2-40B4-BE49-F238E27FC236}">
              <a16:creationId xmlns:a16="http://schemas.microsoft.com/office/drawing/2014/main" id="{00000000-0008-0000-0A00-00004E04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103" name="Picture 363" descr="https://apps.fldfs.com/SURVEY/Images/spacer.gif">
          <a:extLst>
            <a:ext uri="{FF2B5EF4-FFF2-40B4-BE49-F238E27FC236}">
              <a16:creationId xmlns:a16="http://schemas.microsoft.com/office/drawing/2014/main" id="{00000000-0008-0000-0A00-00004F04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104" name="Picture 363" descr="https://apps.fldfs.com/SURVEY/Images/spacer.gif">
          <a:extLst>
            <a:ext uri="{FF2B5EF4-FFF2-40B4-BE49-F238E27FC236}">
              <a16:creationId xmlns:a16="http://schemas.microsoft.com/office/drawing/2014/main" id="{00000000-0008-0000-0A00-00005004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105" name="Picture 363" descr="https://apps.fldfs.com/SURVEY/Images/spacer.gif">
          <a:extLst>
            <a:ext uri="{FF2B5EF4-FFF2-40B4-BE49-F238E27FC236}">
              <a16:creationId xmlns:a16="http://schemas.microsoft.com/office/drawing/2014/main" id="{00000000-0008-0000-0A00-00005104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106" name="Picture 363" descr="https://apps.fldfs.com/SURVEY/Images/spacer.gif">
          <a:extLst>
            <a:ext uri="{FF2B5EF4-FFF2-40B4-BE49-F238E27FC236}">
              <a16:creationId xmlns:a16="http://schemas.microsoft.com/office/drawing/2014/main" id="{00000000-0008-0000-0A00-00005204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107" name="Picture 363" descr="https://apps.fldfs.com/SURVEY/Images/spacer.gif">
          <a:extLst>
            <a:ext uri="{FF2B5EF4-FFF2-40B4-BE49-F238E27FC236}">
              <a16:creationId xmlns:a16="http://schemas.microsoft.com/office/drawing/2014/main" id="{00000000-0008-0000-0A00-00005304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139</xdr:row>
      <xdr:rowOff>0</xdr:rowOff>
    </xdr:from>
    <xdr:to>
      <xdr:col>8</xdr:col>
      <xdr:colOff>9525</xdr:colOff>
      <xdr:row>139</xdr:row>
      <xdr:rowOff>9525</xdr:rowOff>
    </xdr:to>
    <xdr:pic>
      <xdr:nvPicPr>
        <xdr:cNvPr id="1108" name="Picture 363" descr="https://apps.fldfs.com/SURVEY/Images/spacer.gif">
          <a:extLst>
            <a:ext uri="{FF2B5EF4-FFF2-40B4-BE49-F238E27FC236}">
              <a16:creationId xmlns:a16="http://schemas.microsoft.com/office/drawing/2014/main" id="{00000000-0008-0000-0A00-000054040000}"/>
            </a:ext>
          </a:extLst>
        </xdr:cNvPr>
        <xdr:cNvPicPr>
          <a:picLocks noChangeAspect="1"/>
        </xdr:cNvPicPr>
      </xdr:nvPicPr>
      <xdr:blipFill>
        <a:blip xmlns:r="http://schemas.openxmlformats.org/officeDocument/2006/relationships" r:embed="rId1"/>
        <a:stretch>
          <a:fillRect/>
        </a:stretch>
      </xdr:blipFill>
      <xdr:spPr bwMode="auto">
        <a:xfrm>
          <a:off x="1400175" y="28051125"/>
          <a:ext cx="9525" cy="9525"/>
        </a:xfrm>
        <a:prstGeom prst="rect">
          <a:avLst/>
        </a:prstGeom>
        <a:noFill/>
        <a:ln w="9525">
          <a:noFill/>
        </a:ln>
      </xdr:spPr>
    </xdr:pic>
    <xdr:clientData/>
  </xdr:twoCellAnchor>
  <xdr:twoCellAnchor>
    <xdr:from>
      <xdr:col>8</xdr:col>
      <xdr:colOff>0</xdr:colOff>
      <xdr:row>140</xdr:row>
      <xdr:rowOff>0</xdr:rowOff>
    </xdr:from>
    <xdr:to>
      <xdr:col>8</xdr:col>
      <xdr:colOff>9525</xdr:colOff>
      <xdr:row>140</xdr:row>
      <xdr:rowOff>9525</xdr:rowOff>
    </xdr:to>
    <xdr:pic>
      <xdr:nvPicPr>
        <xdr:cNvPr id="1109" name="Picture 363" descr="https://apps.fldfs.com/SURVEY/Images/spacer.gif">
          <a:extLst>
            <a:ext uri="{FF2B5EF4-FFF2-40B4-BE49-F238E27FC236}">
              <a16:creationId xmlns:a16="http://schemas.microsoft.com/office/drawing/2014/main" id="{00000000-0008-0000-0A00-000055040000}"/>
            </a:ext>
          </a:extLst>
        </xdr:cNvPr>
        <xdr:cNvPicPr>
          <a:picLocks noChangeAspect="1"/>
        </xdr:cNvPicPr>
      </xdr:nvPicPr>
      <xdr:blipFill>
        <a:blip xmlns:r="http://schemas.openxmlformats.org/officeDocument/2006/relationships" r:embed="rId1"/>
        <a:stretch>
          <a:fillRect/>
        </a:stretch>
      </xdr:blipFill>
      <xdr:spPr bwMode="auto">
        <a:xfrm>
          <a:off x="1400175" y="28241625"/>
          <a:ext cx="9525" cy="9525"/>
        </a:xfrm>
        <a:prstGeom prst="rect">
          <a:avLst/>
        </a:prstGeom>
        <a:noFill/>
        <a:ln w="9525">
          <a:noFill/>
        </a:ln>
      </xdr:spPr>
    </xdr:pic>
    <xdr:clientData/>
  </xdr:twoCellAnchor>
  <xdr:twoCellAnchor>
    <xdr:from>
      <xdr:col>8</xdr:col>
      <xdr:colOff>0</xdr:colOff>
      <xdr:row>140</xdr:row>
      <xdr:rowOff>0</xdr:rowOff>
    </xdr:from>
    <xdr:to>
      <xdr:col>8</xdr:col>
      <xdr:colOff>9525</xdr:colOff>
      <xdr:row>140</xdr:row>
      <xdr:rowOff>9525</xdr:rowOff>
    </xdr:to>
    <xdr:pic>
      <xdr:nvPicPr>
        <xdr:cNvPr id="1110" name="Picture 363" descr="https://apps.fldfs.com/SURVEY/Images/spacer.gif">
          <a:extLst>
            <a:ext uri="{FF2B5EF4-FFF2-40B4-BE49-F238E27FC236}">
              <a16:creationId xmlns:a16="http://schemas.microsoft.com/office/drawing/2014/main" id="{00000000-0008-0000-0A00-000056040000}"/>
            </a:ext>
          </a:extLst>
        </xdr:cNvPr>
        <xdr:cNvPicPr>
          <a:picLocks noChangeAspect="1"/>
        </xdr:cNvPicPr>
      </xdr:nvPicPr>
      <xdr:blipFill>
        <a:blip xmlns:r="http://schemas.openxmlformats.org/officeDocument/2006/relationships" r:embed="rId1"/>
        <a:stretch>
          <a:fillRect/>
        </a:stretch>
      </xdr:blipFill>
      <xdr:spPr bwMode="auto">
        <a:xfrm>
          <a:off x="1400175" y="28241625"/>
          <a:ext cx="9525" cy="9525"/>
        </a:xfrm>
        <a:prstGeom prst="rect">
          <a:avLst/>
        </a:prstGeom>
        <a:noFill/>
        <a:ln w="9525">
          <a:noFill/>
        </a:ln>
      </xdr:spPr>
    </xdr:pic>
    <xdr:clientData/>
  </xdr:twoCellAnchor>
  <xdr:twoCellAnchor>
    <xdr:from>
      <xdr:col>8</xdr:col>
      <xdr:colOff>0</xdr:colOff>
      <xdr:row>140</xdr:row>
      <xdr:rowOff>0</xdr:rowOff>
    </xdr:from>
    <xdr:to>
      <xdr:col>8</xdr:col>
      <xdr:colOff>9525</xdr:colOff>
      <xdr:row>140</xdr:row>
      <xdr:rowOff>9525</xdr:rowOff>
    </xdr:to>
    <xdr:pic>
      <xdr:nvPicPr>
        <xdr:cNvPr id="1111" name="Picture 363" descr="https://apps.fldfs.com/SURVEY/Images/spacer.gif">
          <a:extLst>
            <a:ext uri="{FF2B5EF4-FFF2-40B4-BE49-F238E27FC236}">
              <a16:creationId xmlns:a16="http://schemas.microsoft.com/office/drawing/2014/main" id="{00000000-0008-0000-0A00-000057040000}"/>
            </a:ext>
          </a:extLst>
        </xdr:cNvPr>
        <xdr:cNvPicPr>
          <a:picLocks noChangeAspect="1"/>
        </xdr:cNvPicPr>
      </xdr:nvPicPr>
      <xdr:blipFill>
        <a:blip xmlns:r="http://schemas.openxmlformats.org/officeDocument/2006/relationships" r:embed="rId1"/>
        <a:stretch>
          <a:fillRect/>
        </a:stretch>
      </xdr:blipFill>
      <xdr:spPr bwMode="auto">
        <a:xfrm>
          <a:off x="1400175" y="28241625"/>
          <a:ext cx="9525" cy="9525"/>
        </a:xfrm>
        <a:prstGeom prst="rect">
          <a:avLst/>
        </a:prstGeom>
        <a:noFill/>
        <a:ln w="9525">
          <a:noFill/>
        </a:ln>
      </xdr:spPr>
    </xdr:pic>
    <xdr:clientData/>
  </xdr:twoCellAnchor>
  <xdr:twoCellAnchor>
    <xdr:from>
      <xdr:col>8</xdr:col>
      <xdr:colOff>0</xdr:colOff>
      <xdr:row>140</xdr:row>
      <xdr:rowOff>0</xdr:rowOff>
    </xdr:from>
    <xdr:to>
      <xdr:col>8</xdr:col>
      <xdr:colOff>9525</xdr:colOff>
      <xdr:row>140</xdr:row>
      <xdr:rowOff>9525</xdr:rowOff>
    </xdr:to>
    <xdr:pic>
      <xdr:nvPicPr>
        <xdr:cNvPr id="1112" name="Picture 363" descr="https://apps.fldfs.com/SURVEY/Images/spacer.gif">
          <a:extLst>
            <a:ext uri="{FF2B5EF4-FFF2-40B4-BE49-F238E27FC236}">
              <a16:creationId xmlns:a16="http://schemas.microsoft.com/office/drawing/2014/main" id="{00000000-0008-0000-0A00-000058040000}"/>
            </a:ext>
          </a:extLst>
        </xdr:cNvPr>
        <xdr:cNvPicPr>
          <a:picLocks noChangeAspect="1"/>
        </xdr:cNvPicPr>
      </xdr:nvPicPr>
      <xdr:blipFill>
        <a:blip xmlns:r="http://schemas.openxmlformats.org/officeDocument/2006/relationships" r:embed="rId1"/>
        <a:stretch>
          <a:fillRect/>
        </a:stretch>
      </xdr:blipFill>
      <xdr:spPr bwMode="auto">
        <a:xfrm>
          <a:off x="1400175" y="28241625"/>
          <a:ext cx="9525" cy="9525"/>
        </a:xfrm>
        <a:prstGeom prst="rect">
          <a:avLst/>
        </a:prstGeom>
        <a:noFill/>
        <a:ln w="9525">
          <a:noFill/>
        </a:ln>
      </xdr:spPr>
    </xdr:pic>
    <xdr:clientData/>
  </xdr:twoCellAnchor>
  <xdr:twoCellAnchor>
    <xdr:from>
      <xdr:col>8</xdr:col>
      <xdr:colOff>0</xdr:colOff>
      <xdr:row>140</xdr:row>
      <xdr:rowOff>0</xdr:rowOff>
    </xdr:from>
    <xdr:to>
      <xdr:col>8</xdr:col>
      <xdr:colOff>9525</xdr:colOff>
      <xdr:row>140</xdr:row>
      <xdr:rowOff>9525</xdr:rowOff>
    </xdr:to>
    <xdr:pic>
      <xdr:nvPicPr>
        <xdr:cNvPr id="1113" name="Picture 363" descr="https://apps.fldfs.com/SURVEY/Images/spacer.gif">
          <a:extLst>
            <a:ext uri="{FF2B5EF4-FFF2-40B4-BE49-F238E27FC236}">
              <a16:creationId xmlns:a16="http://schemas.microsoft.com/office/drawing/2014/main" id="{00000000-0008-0000-0A00-000059040000}"/>
            </a:ext>
          </a:extLst>
        </xdr:cNvPr>
        <xdr:cNvPicPr>
          <a:picLocks noChangeAspect="1"/>
        </xdr:cNvPicPr>
      </xdr:nvPicPr>
      <xdr:blipFill>
        <a:blip xmlns:r="http://schemas.openxmlformats.org/officeDocument/2006/relationships" r:embed="rId1"/>
        <a:stretch>
          <a:fillRect/>
        </a:stretch>
      </xdr:blipFill>
      <xdr:spPr bwMode="auto">
        <a:xfrm>
          <a:off x="1400175" y="28241625"/>
          <a:ext cx="9525" cy="9525"/>
        </a:xfrm>
        <a:prstGeom prst="rect">
          <a:avLst/>
        </a:prstGeom>
        <a:noFill/>
        <a:ln w="9525">
          <a:noFill/>
        </a:ln>
      </xdr:spPr>
    </xdr:pic>
    <xdr:clientData/>
  </xdr:twoCellAnchor>
  <xdr:twoCellAnchor>
    <xdr:from>
      <xdr:col>8</xdr:col>
      <xdr:colOff>0</xdr:colOff>
      <xdr:row>140</xdr:row>
      <xdr:rowOff>0</xdr:rowOff>
    </xdr:from>
    <xdr:to>
      <xdr:col>8</xdr:col>
      <xdr:colOff>9525</xdr:colOff>
      <xdr:row>140</xdr:row>
      <xdr:rowOff>9525</xdr:rowOff>
    </xdr:to>
    <xdr:pic>
      <xdr:nvPicPr>
        <xdr:cNvPr id="1114" name="Picture 363" descr="https://apps.fldfs.com/SURVEY/Images/spacer.gif">
          <a:extLst>
            <a:ext uri="{FF2B5EF4-FFF2-40B4-BE49-F238E27FC236}">
              <a16:creationId xmlns:a16="http://schemas.microsoft.com/office/drawing/2014/main" id="{00000000-0008-0000-0A00-00005A040000}"/>
            </a:ext>
          </a:extLst>
        </xdr:cNvPr>
        <xdr:cNvPicPr>
          <a:picLocks noChangeAspect="1"/>
        </xdr:cNvPicPr>
      </xdr:nvPicPr>
      <xdr:blipFill>
        <a:blip xmlns:r="http://schemas.openxmlformats.org/officeDocument/2006/relationships" r:embed="rId1"/>
        <a:stretch>
          <a:fillRect/>
        </a:stretch>
      </xdr:blipFill>
      <xdr:spPr bwMode="auto">
        <a:xfrm>
          <a:off x="1400175" y="28241625"/>
          <a:ext cx="9525" cy="9525"/>
        </a:xfrm>
        <a:prstGeom prst="rect">
          <a:avLst/>
        </a:prstGeom>
        <a:noFill/>
        <a:ln w="9525">
          <a:noFill/>
        </a:ln>
      </xdr:spPr>
    </xdr:pic>
    <xdr:clientData/>
  </xdr:twoCellAnchor>
  <xdr:twoCellAnchor>
    <xdr:from>
      <xdr:col>8</xdr:col>
      <xdr:colOff>0</xdr:colOff>
      <xdr:row>140</xdr:row>
      <xdr:rowOff>0</xdr:rowOff>
    </xdr:from>
    <xdr:to>
      <xdr:col>8</xdr:col>
      <xdr:colOff>9525</xdr:colOff>
      <xdr:row>140</xdr:row>
      <xdr:rowOff>9525</xdr:rowOff>
    </xdr:to>
    <xdr:pic>
      <xdr:nvPicPr>
        <xdr:cNvPr id="1115" name="Picture 363" descr="https://apps.fldfs.com/SURVEY/Images/spacer.gif">
          <a:extLst>
            <a:ext uri="{FF2B5EF4-FFF2-40B4-BE49-F238E27FC236}">
              <a16:creationId xmlns:a16="http://schemas.microsoft.com/office/drawing/2014/main" id="{00000000-0008-0000-0A00-00005B040000}"/>
            </a:ext>
          </a:extLst>
        </xdr:cNvPr>
        <xdr:cNvPicPr>
          <a:picLocks noChangeAspect="1"/>
        </xdr:cNvPicPr>
      </xdr:nvPicPr>
      <xdr:blipFill>
        <a:blip xmlns:r="http://schemas.openxmlformats.org/officeDocument/2006/relationships" r:embed="rId1"/>
        <a:stretch>
          <a:fillRect/>
        </a:stretch>
      </xdr:blipFill>
      <xdr:spPr bwMode="auto">
        <a:xfrm>
          <a:off x="1400175" y="28241625"/>
          <a:ext cx="9525" cy="9525"/>
        </a:xfrm>
        <a:prstGeom prst="rect">
          <a:avLst/>
        </a:prstGeom>
        <a:noFill/>
        <a:ln w="9525">
          <a:noFill/>
        </a:ln>
      </xdr:spPr>
    </xdr:pic>
    <xdr:clientData/>
  </xdr:twoCellAnchor>
  <xdr:twoCellAnchor>
    <xdr:from>
      <xdr:col>8</xdr:col>
      <xdr:colOff>0</xdr:colOff>
      <xdr:row>141</xdr:row>
      <xdr:rowOff>0</xdr:rowOff>
    </xdr:from>
    <xdr:to>
      <xdr:col>8</xdr:col>
      <xdr:colOff>9525</xdr:colOff>
      <xdr:row>141</xdr:row>
      <xdr:rowOff>9525</xdr:rowOff>
    </xdr:to>
    <xdr:pic>
      <xdr:nvPicPr>
        <xdr:cNvPr id="1116" name="Picture 363" descr="https://apps.fldfs.com/SURVEY/Images/spacer.gif">
          <a:extLst>
            <a:ext uri="{FF2B5EF4-FFF2-40B4-BE49-F238E27FC236}">
              <a16:creationId xmlns:a16="http://schemas.microsoft.com/office/drawing/2014/main" id="{00000000-0008-0000-0A00-00005C040000}"/>
            </a:ext>
          </a:extLst>
        </xdr:cNvPr>
        <xdr:cNvPicPr>
          <a:picLocks noChangeAspect="1"/>
        </xdr:cNvPicPr>
      </xdr:nvPicPr>
      <xdr:blipFill>
        <a:blip xmlns:r="http://schemas.openxmlformats.org/officeDocument/2006/relationships" r:embed="rId1"/>
        <a:stretch>
          <a:fillRect/>
        </a:stretch>
      </xdr:blipFill>
      <xdr:spPr bwMode="auto">
        <a:xfrm>
          <a:off x="1400175" y="28432125"/>
          <a:ext cx="9525" cy="9525"/>
        </a:xfrm>
        <a:prstGeom prst="rect">
          <a:avLst/>
        </a:prstGeom>
        <a:noFill/>
        <a:ln w="9525">
          <a:noFill/>
        </a:ln>
      </xdr:spPr>
    </xdr:pic>
    <xdr:clientData/>
  </xdr:twoCellAnchor>
  <xdr:twoCellAnchor>
    <xdr:from>
      <xdr:col>8</xdr:col>
      <xdr:colOff>0</xdr:colOff>
      <xdr:row>141</xdr:row>
      <xdr:rowOff>0</xdr:rowOff>
    </xdr:from>
    <xdr:to>
      <xdr:col>8</xdr:col>
      <xdr:colOff>9525</xdr:colOff>
      <xdr:row>141</xdr:row>
      <xdr:rowOff>9525</xdr:rowOff>
    </xdr:to>
    <xdr:pic>
      <xdr:nvPicPr>
        <xdr:cNvPr id="1117" name="Picture 363" descr="https://apps.fldfs.com/SURVEY/Images/spacer.gif">
          <a:extLst>
            <a:ext uri="{FF2B5EF4-FFF2-40B4-BE49-F238E27FC236}">
              <a16:creationId xmlns:a16="http://schemas.microsoft.com/office/drawing/2014/main" id="{00000000-0008-0000-0A00-00005D040000}"/>
            </a:ext>
          </a:extLst>
        </xdr:cNvPr>
        <xdr:cNvPicPr>
          <a:picLocks noChangeAspect="1"/>
        </xdr:cNvPicPr>
      </xdr:nvPicPr>
      <xdr:blipFill>
        <a:blip xmlns:r="http://schemas.openxmlformats.org/officeDocument/2006/relationships" r:embed="rId1"/>
        <a:stretch>
          <a:fillRect/>
        </a:stretch>
      </xdr:blipFill>
      <xdr:spPr bwMode="auto">
        <a:xfrm>
          <a:off x="1400175" y="28432125"/>
          <a:ext cx="9525" cy="9525"/>
        </a:xfrm>
        <a:prstGeom prst="rect">
          <a:avLst/>
        </a:prstGeom>
        <a:noFill/>
        <a:ln w="9525">
          <a:noFill/>
        </a:ln>
      </xdr:spPr>
    </xdr:pic>
    <xdr:clientData/>
  </xdr:twoCellAnchor>
  <xdr:twoCellAnchor>
    <xdr:from>
      <xdr:col>8</xdr:col>
      <xdr:colOff>0</xdr:colOff>
      <xdr:row>141</xdr:row>
      <xdr:rowOff>0</xdr:rowOff>
    </xdr:from>
    <xdr:to>
      <xdr:col>8</xdr:col>
      <xdr:colOff>9525</xdr:colOff>
      <xdr:row>141</xdr:row>
      <xdr:rowOff>9525</xdr:rowOff>
    </xdr:to>
    <xdr:pic>
      <xdr:nvPicPr>
        <xdr:cNvPr id="1118" name="Picture 363" descr="https://apps.fldfs.com/SURVEY/Images/spacer.gif">
          <a:extLst>
            <a:ext uri="{FF2B5EF4-FFF2-40B4-BE49-F238E27FC236}">
              <a16:creationId xmlns:a16="http://schemas.microsoft.com/office/drawing/2014/main" id="{00000000-0008-0000-0A00-00005E040000}"/>
            </a:ext>
          </a:extLst>
        </xdr:cNvPr>
        <xdr:cNvPicPr>
          <a:picLocks noChangeAspect="1"/>
        </xdr:cNvPicPr>
      </xdr:nvPicPr>
      <xdr:blipFill>
        <a:blip xmlns:r="http://schemas.openxmlformats.org/officeDocument/2006/relationships" r:embed="rId1"/>
        <a:stretch>
          <a:fillRect/>
        </a:stretch>
      </xdr:blipFill>
      <xdr:spPr bwMode="auto">
        <a:xfrm>
          <a:off x="1400175" y="28432125"/>
          <a:ext cx="9525" cy="9525"/>
        </a:xfrm>
        <a:prstGeom prst="rect">
          <a:avLst/>
        </a:prstGeom>
        <a:noFill/>
        <a:ln w="9525">
          <a:noFill/>
        </a:ln>
      </xdr:spPr>
    </xdr:pic>
    <xdr:clientData/>
  </xdr:twoCellAnchor>
  <xdr:twoCellAnchor>
    <xdr:from>
      <xdr:col>8</xdr:col>
      <xdr:colOff>0</xdr:colOff>
      <xdr:row>141</xdr:row>
      <xdr:rowOff>0</xdr:rowOff>
    </xdr:from>
    <xdr:to>
      <xdr:col>8</xdr:col>
      <xdr:colOff>9525</xdr:colOff>
      <xdr:row>141</xdr:row>
      <xdr:rowOff>9525</xdr:rowOff>
    </xdr:to>
    <xdr:pic>
      <xdr:nvPicPr>
        <xdr:cNvPr id="1119" name="Picture 363" descr="https://apps.fldfs.com/SURVEY/Images/spacer.gif">
          <a:extLst>
            <a:ext uri="{FF2B5EF4-FFF2-40B4-BE49-F238E27FC236}">
              <a16:creationId xmlns:a16="http://schemas.microsoft.com/office/drawing/2014/main" id="{00000000-0008-0000-0A00-00005F040000}"/>
            </a:ext>
          </a:extLst>
        </xdr:cNvPr>
        <xdr:cNvPicPr>
          <a:picLocks noChangeAspect="1"/>
        </xdr:cNvPicPr>
      </xdr:nvPicPr>
      <xdr:blipFill>
        <a:blip xmlns:r="http://schemas.openxmlformats.org/officeDocument/2006/relationships" r:embed="rId1"/>
        <a:stretch>
          <a:fillRect/>
        </a:stretch>
      </xdr:blipFill>
      <xdr:spPr bwMode="auto">
        <a:xfrm>
          <a:off x="1400175" y="28432125"/>
          <a:ext cx="9525" cy="9525"/>
        </a:xfrm>
        <a:prstGeom prst="rect">
          <a:avLst/>
        </a:prstGeom>
        <a:noFill/>
        <a:ln w="9525">
          <a:noFill/>
        </a:ln>
      </xdr:spPr>
    </xdr:pic>
    <xdr:clientData/>
  </xdr:twoCellAnchor>
  <xdr:twoCellAnchor>
    <xdr:from>
      <xdr:col>8</xdr:col>
      <xdr:colOff>0</xdr:colOff>
      <xdr:row>141</xdr:row>
      <xdr:rowOff>0</xdr:rowOff>
    </xdr:from>
    <xdr:to>
      <xdr:col>8</xdr:col>
      <xdr:colOff>9525</xdr:colOff>
      <xdr:row>141</xdr:row>
      <xdr:rowOff>9525</xdr:rowOff>
    </xdr:to>
    <xdr:pic>
      <xdr:nvPicPr>
        <xdr:cNvPr id="1120" name="Picture 363" descr="https://apps.fldfs.com/SURVEY/Images/spacer.gif">
          <a:extLst>
            <a:ext uri="{FF2B5EF4-FFF2-40B4-BE49-F238E27FC236}">
              <a16:creationId xmlns:a16="http://schemas.microsoft.com/office/drawing/2014/main" id="{00000000-0008-0000-0A00-000060040000}"/>
            </a:ext>
          </a:extLst>
        </xdr:cNvPr>
        <xdr:cNvPicPr>
          <a:picLocks noChangeAspect="1"/>
        </xdr:cNvPicPr>
      </xdr:nvPicPr>
      <xdr:blipFill>
        <a:blip xmlns:r="http://schemas.openxmlformats.org/officeDocument/2006/relationships" r:embed="rId1"/>
        <a:stretch>
          <a:fillRect/>
        </a:stretch>
      </xdr:blipFill>
      <xdr:spPr bwMode="auto">
        <a:xfrm>
          <a:off x="1400175" y="28432125"/>
          <a:ext cx="9525" cy="9525"/>
        </a:xfrm>
        <a:prstGeom prst="rect">
          <a:avLst/>
        </a:prstGeom>
        <a:noFill/>
        <a:ln w="9525">
          <a:noFill/>
        </a:ln>
      </xdr:spPr>
    </xdr:pic>
    <xdr:clientData/>
  </xdr:twoCellAnchor>
  <xdr:twoCellAnchor>
    <xdr:from>
      <xdr:col>8</xdr:col>
      <xdr:colOff>0</xdr:colOff>
      <xdr:row>141</xdr:row>
      <xdr:rowOff>0</xdr:rowOff>
    </xdr:from>
    <xdr:to>
      <xdr:col>8</xdr:col>
      <xdr:colOff>9525</xdr:colOff>
      <xdr:row>141</xdr:row>
      <xdr:rowOff>9525</xdr:rowOff>
    </xdr:to>
    <xdr:pic>
      <xdr:nvPicPr>
        <xdr:cNvPr id="1121" name="Picture 363" descr="https://apps.fldfs.com/SURVEY/Images/spacer.gif">
          <a:extLst>
            <a:ext uri="{FF2B5EF4-FFF2-40B4-BE49-F238E27FC236}">
              <a16:creationId xmlns:a16="http://schemas.microsoft.com/office/drawing/2014/main" id="{00000000-0008-0000-0A00-000061040000}"/>
            </a:ext>
          </a:extLst>
        </xdr:cNvPr>
        <xdr:cNvPicPr>
          <a:picLocks noChangeAspect="1"/>
        </xdr:cNvPicPr>
      </xdr:nvPicPr>
      <xdr:blipFill>
        <a:blip xmlns:r="http://schemas.openxmlformats.org/officeDocument/2006/relationships" r:embed="rId1"/>
        <a:stretch>
          <a:fillRect/>
        </a:stretch>
      </xdr:blipFill>
      <xdr:spPr bwMode="auto">
        <a:xfrm>
          <a:off x="1400175" y="28432125"/>
          <a:ext cx="9525" cy="9525"/>
        </a:xfrm>
        <a:prstGeom prst="rect">
          <a:avLst/>
        </a:prstGeom>
        <a:noFill/>
        <a:ln w="9525">
          <a:noFill/>
        </a:ln>
      </xdr:spPr>
    </xdr:pic>
    <xdr:clientData/>
  </xdr:twoCellAnchor>
  <xdr:twoCellAnchor>
    <xdr:from>
      <xdr:col>8</xdr:col>
      <xdr:colOff>0</xdr:colOff>
      <xdr:row>141</xdr:row>
      <xdr:rowOff>0</xdr:rowOff>
    </xdr:from>
    <xdr:to>
      <xdr:col>8</xdr:col>
      <xdr:colOff>9525</xdr:colOff>
      <xdr:row>141</xdr:row>
      <xdr:rowOff>9525</xdr:rowOff>
    </xdr:to>
    <xdr:pic>
      <xdr:nvPicPr>
        <xdr:cNvPr id="1122" name="Picture 363" descr="https://apps.fldfs.com/SURVEY/Images/spacer.gif">
          <a:extLst>
            <a:ext uri="{FF2B5EF4-FFF2-40B4-BE49-F238E27FC236}">
              <a16:creationId xmlns:a16="http://schemas.microsoft.com/office/drawing/2014/main" id="{00000000-0008-0000-0A00-000062040000}"/>
            </a:ext>
          </a:extLst>
        </xdr:cNvPr>
        <xdr:cNvPicPr>
          <a:picLocks noChangeAspect="1"/>
        </xdr:cNvPicPr>
      </xdr:nvPicPr>
      <xdr:blipFill>
        <a:blip xmlns:r="http://schemas.openxmlformats.org/officeDocument/2006/relationships" r:embed="rId1"/>
        <a:stretch>
          <a:fillRect/>
        </a:stretch>
      </xdr:blipFill>
      <xdr:spPr bwMode="auto">
        <a:xfrm>
          <a:off x="1400175" y="28432125"/>
          <a:ext cx="9525" cy="9525"/>
        </a:xfrm>
        <a:prstGeom prst="rect">
          <a:avLst/>
        </a:prstGeom>
        <a:noFill/>
        <a:ln w="9525">
          <a:noFill/>
        </a:ln>
      </xdr:spPr>
    </xdr:pic>
    <xdr:clientData/>
  </xdr:twoCellAnchor>
  <xdr:twoCellAnchor>
    <xdr:from>
      <xdr:col>8</xdr:col>
      <xdr:colOff>0</xdr:colOff>
      <xdr:row>142</xdr:row>
      <xdr:rowOff>0</xdr:rowOff>
    </xdr:from>
    <xdr:to>
      <xdr:col>8</xdr:col>
      <xdr:colOff>9525</xdr:colOff>
      <xdr:row>142</xdr:row>
      <xdr:rowOff>9525</xdr:rowOff>
    </xdr:to>
    <xdr:pic>
      <xdr:nvPicPr>
        <xdr:cNvPr id="1123" name="Picture 363" descr="https://apps.fldfs.com/SURVEY/Images/spacer.gif">
          <a:extLst>
            <a:ext uri="{FF2B5EF4-FFF2-40B4-BE49-F238E27FC236}">
              <a16:creationId xmlns:a16="http://schemas.microsoft.com/office/drawing/2014/main" id="{00000000-0008-0000-0A00-000063040000}"/>
            </a:ext>
          </a:extLst>
        </xdr:cNvPr>
        <xdr:cNvPicPr>
          <a:picLocks noChangeAspect="1"/>
        </xdr:cNvPicPr>
      </xdr:nvPicPr>
      <xdr:blipFill>
        <a:blip xmlns:r="http://schemas.openxmlformats.org/officeDocument/2006/relationships" r:embed="rId1"/>
        <a:stretch>
          <a:fillRect/>
        </a:stretch>
      </xdr:blipFill>
      <xdr:spPr bwMode="auto">
        <a:xfrm>
          <a:off x="1400175" y="28622625"/>
          <a:ext cx="9525" cy="9525"/>
        </a:xfrm>
        <a:prstGeom prst="rect">
          <a:avLst/>
        </a:prstGeom>
        <a:noFill/>
        <a:ln w="9525">
          <a:noFill/>
        </a:ln>
      </xdr:spPr>
    </xdr:pic>
    <xdr:clientData/>
  </xdr:twoCellAnchor>
  <xdr:twoCellAnchor>
    <xdr:from>
      <xdr:col>8</xdr:col>
      <xdr:colOff>0</xdr:colOff>
      <xdr:row>142</xdr:row>
      <xdr:rowOff>0</xdr:rowOff>
    </xdr:from>
    <xdr:to>
      <xdr:col>8</xdr:col>
      <xdr:colOff>9525</xdr:colOff>
      <xdr:row>142</xdr:row>
      <xdr:rowOff>9525</xdr:rowOff>
    </xdr:to>
    <xdr:pic>
      <xdr:nvPicPr>
        <xdr:cNvPr id="1124" name="Picture 363" descr="https://apps.fldfs.com/SURVEY/Images/spacer.gif">
          <a:extLst>
            <a:ext uri="{FF2B5EF4-FFF2-40B4-BE49-F238E27FC236}">
              <a16:creationId xmlns:a16="http://schemas.microsoft.com/office/drawing/2014/main" id="{00000000-0008-0000-0A00-000064040000}"/>
            </a:ext>
          </a:extLst>
        </xdr:cNvPr>
        <xdr:cNvPicPr>
          <a:picLocks noChangeAspect="1"/>
        </xdr:cNvPicPr>
      </xdr:nvPicPr>
      <xdr:blipFill>
        <a:blip xmlns:r="http://schemas.openxmlformats.org/officeDocument/2006/relationships" r:embed="rId1"/>
        <a:stretch>
          <a:fillRect/>
        </a:stretch>
      </xdr:blipFill>
      <xdr:spPr bwMode="auto">
        <a:xfrm>
          <a:off x="1400175" y="28622625"/>
          <a:ext cx="9525" cy="9525"/>
        </a:xfrm>
        <a:prstGeom prst="rect">
          <a:avLst/>
        </a:prstGeom>
        <a:noFill/>
        <a:ln w="9525">
          <a:noFill/>
        </a:ln>
      </xdr:spPr>
    </xdr:pic>
    <xdr:clientData/>
  </xdr:twoCellAnchor>
  <xdr:twoCellAnchor>
    <xdr:from>
      <xdr:col>8</xdr:col>
      <xdr:colOff>0</xdr:colOff>
      <xdr:row>142</xdr:row>
      <xdr:rowOff>0</xdr:rowOff>
    </xdr:from>
    <xdr:to>
      <xdr:col>8</xdr:col>
      <xdr:colOff>9525</xdr:colOff>
      <xdr:row>142</xdr:row>
      <xdr:rowOff>9525</xdr:rowOff>
    </xdr:to>
    <xdr:pic>
      <xdr:nvPicPr>
        <xdr:cNvPr id="1125" name="Picture 363" descr="https://apps.fldfs.com/SURVEY/Images/spacer.gif">
          <a:extLst>
            <a:ext uri="{FF2B5EF4-FFF2-40B4-BE49-F238E27FC236}">
              <a16:creationId xmlns:a16="http://schemas.microsoft.com/office/drawing/2014/main" id="{00000000-0008-0000-0A00-000065040000}"/>
            </a:ext>
          </a:extLst>
        </xdr:cNvPr>
        <xdr:cNvPicPr>
          <a:picLocks noChangeAspect="1"/>
        </xdr:cNvPicPr>
      </xdr:nvPicPr>
      <xdr:blipFill>
        <a:blip xmlns:r="http://schemas.openxmlformats.org/officeDocument/2006/relationships" r:embed="rId1"/>
        <a:stretch>
          <a:fillRect/>
        </a:stretch>
      </xdr:blipFill>
      <xdr:spPr bwMode="auto">
        <a:xfrm>
          <a:off x="1400175" y="28622625"/>
          <a:ext cx="9525" cy="9525"/>
        </a:xfrm>
        <a:prstGeom prst="rect">
          <a:avLst/>
        </a:prstGeom>
        <a:noFill/>
        <a:ln w="9525">
          <a:noFill/>
        </a:ln>
      </xdr:spPr>
    </xdr:pic>
    <xdr:clientData/>
  </xdr:twoCellAnchor>
  <xdr:twoCellAnchor>
    <xdr:from>
      <xdr:col>8</xdr:col>
      <xdr:colOff>0</xdr:colOff>
      <xdr:row>142</xdr:row>
      <xdr:rowOff>0</xdr:rowOff>
    </xdr:from>
    <xdr:to>
      <xdr:col>8</xdr:col>
      <xdr:colOff>9525</xdr:colOff>
      <xdr:row>142</xdr:row>
      <xdr:rowOff>9525</xdr:rowOff>
    </xdr:to>
    <xdr:pic>
      <xdr:nvPicPr>
        <xdr:cNvPr id="1126" name="Picture 363" descr="https://apps.fldfs.com/SURVEY/Images/spacer.gif">
          <a:extLst>
            <a:ext uri="{FF2B5EF4-FFF2-40B4-BE49-F238E27FC236}">
              <a16:creationId xmlns:a16="http://schemas.microsoft.com/office/drawing/2014/main" id="{00000000-0008-0000-0A00-000066040000}"/>
            </a:ext>
          </a:extLst>
        </xdr:cNvPr>
        <xdr:cNvPicPr>
          <a:picLocks noChangeAspect="1"/>
        </xdr:cNvPicPr>
      </xdr:nvPicPr>
      <xdr:blipFill>
        <a:blip xmlns:r="http://schemas.openxmlformats.org/officeDocument/2006/relationships" r:embed="rId1"/>
        <a:stretch>
          <a:fillRect/>
        </a:stretch>
      </xdr:blipFill>
      <xdr:spPr bwMode="auto">
        <a:xfrm>
          <a:off x="1400175" y="28622625"/>
          <a:ext cx="9525" cy="9525"/>
        </a:xfrm>
        <a:prstGeom prst="rect">
          <a:avLst/>
        </a:prstGeom>
        <a:noFill/>
        <a:ln w="9525">
          <a:noFill/>
        </a:ln>
      </xdr:spPr>
    </xdr:pic>
    <xdr:clientData/>
  </xdr:twoCellAnchor>
  <xdr:twoCellAnchor>
    <xdr:from>
      <xdr:col>8</xdr:col>
      <xdr:colOff>0</xdr:colOff>
      <xdr:row>142</xdr:row>
      <xdr:rowOff>0</xdr:rowOff>
    </xdr:from>
    <xdr:to>
      <xdr:col>8</xdr:col>
      <xdr:colOff>9525</xdr:colOff>
      <xdr:row>142</xdr:row>
      <xdr:rowOff>9525</xdr:rowOff>
    </xdr:to>
    <xdr:pic>
      <xdr:nvPicPr>
        <xdr:cNvPr id="1127" name="Picture 363" descr="https://apps.fldfs.com/SURVEY/Images/spacer.gif">
          <a:extLst>
            <a:ext uri="{FF2B5EF4-FFF2-40B4-BE49-F238E27FC236}">
              <a16:creationId xmlns:a16="http://schemas.microsoft.com/office/drawing/2014/main" id="{00000000-0008-0000-0A00-000067040000}"/>
            </a:ext>
          </a:extLst>
        </xdr:cNvPr>
        <xdr:cNvPicPr>
          <a:picLocks noChangeAspect="1"/>
        </xdr:cNvPicPr>
      </xdr:nvPicPr>
      <xdr:blipFill>
        <a:blip xmlns:r="http://schemas.openxmlformats.org/officeDocument/2006/relationships" r:embed="rId1"/>
        <a:stretch>
          <a:fillRect/>
        </a:stretch>
      </xdr:blipFill>
      <xdr:spPr bwMode="auto">
        <a:xfrm>
          <a:off x="1400175" y="28622625"/>
          <a:ext cx="9525" cy="9525"/>
        </a:xfrm>
        <a:prstGeom prst="rect">
          <a:avLst/>
        </a:prstGeom>
        <a:noFill/>
        <a:ln w="9525">
          <a:noFill/>
        </a:ln>
      </xdr:spPr>
    </xdr:pic>
    <xdr:clientData/>
  </xdr:twoCellAnchor>
  <xdr:twoCellAnchor>
    <xdr:from>
      <xdr:col>8</xdr:col>
      <xdr:colOff>0</xdr:colOff>
      <xdr:row>142</xdr:row>
      <xdr:rowOff>0</xdr:rowOff>
    </xdr:from>
    <xdr:to>
      <xdr:col>8</xdr:col>
      <xdr:colOff>9525</xdr:colOff>
      <xdr:row>142</xdr:row>
      <xdr:rowOff>9525</xdr:rowOff>
    </xdr:to>
    <xdr:pic>
      <xdr:nvPicPr>
        <xdr:cNvPr id="1128" name="Picture 363" descr="https://apps.fldfs.com/SURVEY/Images/spacer.gif">
          <a:extLst>
            <a:ext uri="{FF2B5EF4-FFF2-40B4-BE49-F238E27FC236}">
              <a16:creationId xmlns:a16="http://schemas.microsoft.com/office/drawing/2014/main" id="{00000000-0008-0000-0A00-000068040000}"/>
            </a:ext>
          </a:extLst>
        </xdr:cNvPr>
        <xdr:cNvPicPr>
          <a:picLocks noChangeAspect="1"/>
        </xdr:cNvPicPr>
      </xdr:nvPicPr>
      <xdr:blipFill>
        <a:blip xmlns:r="http://schemas.openxmlformats.org/officeDocument/2006/relationships" r:embed="rId1"/>
        <a:stretch>
          <a:fillRect/>
        </a:stretch>
      </xdr:blipFill>
      <xdr:spPr bwMode="auto">
        <a:xfrm>
          <a:off x="1400175" y="28622625"/>
          <a:ext cx="9525" cy="9525"/>
        </a:xfrm>
        <a:prstGeom prst="rect">
          <a:avLst/>
        </a:prstGeom>
        <a:noFill/>
        <a:ln w="9525">
          <a:noFill/>
        </a:ln>
      </xdr:spPr>
    </xdr:pic>
    <xdr:clientData/>
  </xdr:twoCellAnchor>
  <xdr:twoCellAnchor>
    <xdr:from>
      <xdr:col>8</xdr:col>
      <xdr:colOff>0</xdr:colOff>
      <xdr:row>142</xdr:row>
      <xdr:rowOff>0</xdr:rowOff>
    </xdr:from>
    <xdr:to>
      <xdr:col>8</xdr:col>
      <xdr:colOff>9525</xdr:colOff>
      <xdr:row>142</xdr:row>
      <xdr:rowOff>9525</xdr:rowOff>
    </xdr:to>
    <xdr:pic>
      <xdr:nvPicPr>
        <xdr:cNvPr id="1129" name="Picture 363" descr="https://apps.fldfs.com/SURVEY/Images/spacer.gif">
          <a:extLst>
            <a:ext uri="{FF2B5EF4-FFF2-40B4-BE49-F238E27FC236}">
              <a16:creationId xmlns:a16="http://schemas.microsoft.com/office/drawing/2014/main" id="{00000000-0008-0000-0A00-000069040000}"/>
            </a:ext>
          </a:extLst>
        </xdr:cNvPr>
        <xdr:cNvPicPr>
          <a:picLocks noChangeAspect="1"/>
        </xdr:cNvPicPr>
      </xdr:nvPicPr>
      <xdr:blipFill>
        <a:blip xmlns:r="http://schemas.openxmlformats.org/officeDocument/2006/relationships" r:embed="rId1"/>
        <a:stretch>
          <a:fillRect/>
        </a:stretch>
      </xdr:blipFill>
      <xdr:spPr bwMode="auto">
        <a:xfrm>
          <a:off x="1400175" y="28622625"/>
          <a:ext cx="9525" cy="9525"/>
        </a:xfrm>
        <a:prstGeom prst="rect">
          <a:avLst/>
        </a:prstGeom>
        <a:noFill/>
        <a:ln w="9525">
          <a:noFill/>
        </a:ln>
      </xdr:spPr>
    </xdr:pic>
    <xdr:clientData/>
  </xdr:twoCellAnchor>
  <xdr:twoCellAnchor>
    <xdr:from>
      <xdr:col>8</xdr:col>
      <xdr:colOff>0</xdr:colOff>
      <xdr:row>143</xdr:row>
      <xdr:rowOff>0</xdr:rowOff>
    </xdr:from>
    <xdr:to>
      <xdr:col>8</xdr:col>
      <xdr:colOff>9525</xdr:colOff>
      <xdr:row>143</xdr:row>
      <xdr:rowOff>9525</xdr:rowOff>
    </xdr:to>
    <xdr:pic>
      <xdr:nvPicPr>
        <xdr:cNvPr id="1130" name="Picture 363" descr="https://apps.fldfs.com/SURVEY/Images/spacer.gif">
          <a:extLst>
            <a:ext uri="{FF2B5EF4-FFF2-40B4-BE49-F238E27FC236}">
              <a16:creationId xmlns:a16="http://schemas.microsoft.com/office/drawing/2014/main" id="{00000000-0008-0000-0A00-00006A040000}"/>
            </a:ext>
          </a:extLst>
        </xdr:cNvPr>
        <xdr:cNvPicPr>
          <a:picLocks noChangeAspect="1"/>
        </xdr:cNvPicPr>
      </xdr:nvPicPr>
      <xdr:blipFill>
        <a:blip xmlns:r="http://schemas.openxmlformats.org/officeDocument/2006/relationships" r:embed="rId1"/>
        <a:stretch>
          <a:fillRect/>
        </a:stretch>
      </xdr:blipFill>
      <xdr:spPr bwMode="auto">
        <a:xfrm>
          <a:off x="1400175" y="28813125"/>
          <a:ext cx="9525" cy="9525"/>
        </a:xfrm>
        <a:prstGeom prst="rect">
          <a:avLst/>
        </a:prstGeom>
        <a:noFill/>
        <a:ln w="9525">
          <a:noFill/>
        </a:ln>
      </xdr:spPr>
    </xdr:pic>
    <xdr:clientData/>
  </xdr:twoCellAnchor>
  <xdr:twoCellAnchor>
    <xdr:from>
      <xdr:col>8</xdr:col>
      <xdr:colOff>0</xdr:colOff>
      <xdr:row>143</xdr:row>
      <xdr:rowOff>0</xdr:rowOff>
    </xdr:from>
    <xdr:to>
      <xdr:col>8</xdr:col>
      <xdr:colOff>9525</xdr:colOff>
      <xdr:row>143</xdr:row>
      <xdr:rowOff>9525</xdr:rowOff>
    </xdr:to>
    <xdr:pic>
      <xdr:nvPicPr>
        <xdr:cNvPr id="1131" name="Picture 363" descr="https://apps.fldfs.com/SURVEY/Images/spacer.gif">
          <a:extLst>
            <a:ext uri="{FF2B5EF4-FFF2-40B4-BE49-F238E27FC236}">
              <a16:creationId xmlns:a16="http://schemas.microsoft.com/office/drawing/2014/main" id="{00000000-0008-0000-0A00-00006B040000}"/>
            </a:ext>
          </a:extLst>
        </xdr:cNvPr>
        <xdr:cNvPicPr>
          <a:picLocks noChangeAspect="1"/>
        </xdr:cNvPicPr>
      </xdr:nvPicPr>
      <xdr:blipFill>
        <a:blip xmlns:r="http://schemas.openxmlformats.org/officeDocument/2006/relationships" r:embed="rId1"/>
        <a:stretch>
          <a:fillRect/>
        </a:stretch>
      </xdr:blipFill>
      <xdr:spPr bwMode="auto">
        <a:xfrm>
          <a:off x="1400175" y="28813125"/>
          <a:ext cx="9525" cy="9525"/>
        </a:xfrm>
        <a:prstGeom prst="rect">
          <a:avLst/>
        </a:prstGeom>
        <a:noFill/>
        <a:ln w="9525">
          <a:noFill/>
        </a:ln>
      </xdr:spPr>
    </xdr:pic>
    <xdr:clientData/>
  </xdr:twoCellAnchor>
  <xdr:twoCellAnchor>
    <xdr:from>
      <xdr:col>8</xdr:col>
      <xdr:colOff>0</xdr:colOff>
      <xdr:row>143</xdr:row>
      <xdr:rowOff>0</xdr:rowOff>
    </xdr:from>
    <xdr:to>
      <xdr:col>8</xdr:col>
      <xdr:colOff>9525</xdr:colOff>
      <xdr:row>143</xdr:row>
      <xdr:rowOff>9525</xdr:rowOff>
    </xdr:to>
    <xdr:pic>
      <xdr:nvPicPr>
        <xdr:cNvPr id="1132" name="Picture 363" descr="https://apps.fldfs.com/SURVEY/Images/spacer.gif">
          <a:extLst>
            <a:ext uri="{FF2B5EF4-FFF2-40B4-BE49-F238E27FC236}">
              <a16:creationId xmlns:a16="http://schemas.microsoft.com/office/drawing/2014/main" id="{00000000-0008-0000-0A00-00006C040000}"/>
            </a:ext>
          </a:extLst>
        </xdr:cNvPr>
        <xdr:cNvPicPr>
          <a:picLocks noChangeAspect="1"/>
        </xdr:cNvPicPr>
      </xdr:nvPicPr>
      <xdr:blipFill>
        <a:blip xmlns:r="http://schemas.openxmlformats.org/officeDocument/2006/relationships" r:embed="rId1"/>
        <a:stretch>
          <a:fillRect/>
        </a:stretch>
      </xdr:blipFill>
      <xdr:spPr bwMode="auto">
        <a:xfrm>
          <a:off x="1400175" y="28813125"/>
          <a:ext cx="9525" cy="9525"/>
        </a:xfrm>
        <a:prstGeom prst="rect">
          <a:avLst/>
        </a:prstGeom>
        <a:noFill/>
        <a:ln w="9525">
          <a:noFill/>
        </a:ln>
      </xdr:spPr>
    </xdr:pic>
    <xdr:clientData/>
  </xdr:twoCellAnchor>
  <xdr:twoCellAnchor>
    <xdr:from>
      <xdr:col>8</xdr:col>
      <xdr:colOff>0</xdr:colOff>
      <xdr:row>143</xdr:row>
      <xdr:rowOff>0</xdr:rowOff>
    </xdr:from>
    <xdr:to>
      <xdr:col>8</xdr:col>
      <xdr:colOff>9525</xdr:colOff>
      <xdr:row>143</xdr:row>
      <xdr:rowOff>9525</xdr:rowOff>
    </xdr:to>
    <xdr:pic>
      <xdr:nvPicPr>
        <xdr:cNvPr id="1133" name="Picture 363" descr="https://apps.fldfs.com/SURVEY/Images/spacer.gif">
          <a:extLst>
            <a:ext uri="{FF2B5EF4-FFF2-40B4-BE49-F238E27FC236}">
              <a16:creationId xmlns:a16="http://schemas.microsoft.com/office/drawing/2014/main" id="{00000000-0008-0000-0A00-00006D040000}"/>
            </a:ext>
          </a:extLst>
        </xdr:cNvPr>
        <xdr:cNvPicPr>
          <a:picLocks noChangeAspect="1"/>
        </xdr:cNvPicPr>
      </xdr:nvPicPr>
      <xdr:blipFill>
        <a:blip xmlns:r="http://schemas.openxmlformats.org/officeDocument/2006/relationships" r:embed="rId1"/>
        <a:stretch>
          <a:fillRect/>
        </a:stretch>
      </xdr:blipFill>
      <xdr:spPr bwMode="auto">
        <a:xfrm>
          <a:off x="1400175" y="28813125"/>
          <a:ext cx="9525" cy="9525"/>
        </a:xfrm>
        <a:prstGeom prst="rect">
          <a:avLst/>
        </a:prstGeom>
        <a:noFill/>
        <a:ln w="9525">
          <a:noFill/>
        </a:ln>
      </xdr:spPr>
    </xdr:pic>
    <xdr:clientData/>
  </xdr:twoCellAnchor>
  <xdr:twoCellAnchor>
    <xdr:from>
      <xdr:col>8</xdr:col>
      <xdr:colOff>0</xdr:colOff>
      <xdr:row>143</xdr:row>
      <xdr:rowOff>0</xdr:rowOff>
    </xdr:from>
    <xdr:to>
      <xdr:col>8</xdr:col>
      <xdr:colOff>9525</xdr:colOff>
      <xdr:row>143</xdr:row>
      <xdr:rowOff>9525</xdr:rowOff>
    </xdr:to>
    <xdr:pic>
      <xdr:nvPicPr>
        <xdr:cNvPr id="1134" name="Picture 363" descr="https://apps.fldfs.com/SURVEY/Images/spacer.gif">
          <a:extLst>
            <a:ext uri="{FF2B5EF4-FFF2-40B4-BE49-F238E27FC236}">
              <a16:creationId xmlns:a16="http://schemas.microsoft.com/office/drawing/2014/main" id="{00000000-0008-0000-0A00-00006E040000}"/>
            </a:ext>
          </a:extLst>
        </xdr:cNvPr>
        <xdr:cNvPicPr>
          <a:picLocks noChangeAspect="1"/>
        </xdr:cNvPicPr>
      </xdr:nvPicPr>
      <xdr:blipFill>
        <a:blip xmlns:r="http://schemas.openxmlformats.org/officeDocument/2006/relationships" r:embed="rId1"/>
        <a:stretch>
          <a:fillRect/>
        </a:stretch>
      </xdr:blipFill>
      <xdr:spPr bwMode="auto">
        <a:xfrm>
          <a:off x="1400175" y="28813125"/>
          <a:ext cx="9525" cy="9525"/>
        </a:xfrm>
        <a:prstGeom prst="rect">
          <a:avLst/>
        </a:prstGeom>
        <a:noFill/>
        <a:ln w="9525">
          <a:noFill/>
        </a:ln>
      </xdr:spPr>
    </xdr:pic>
    <xdr:clientData/>
  </xdr:twoCellAnchor>
  <xdr:twoCellAnchor>
    <xdr:from>
      <xdr:col>8</xdr:col>
      <xdr:colOff>0</xdr:colOff>
      <xdr:row>143</xdr:row>
      <xdr:rowOff>0</xdr:rowOff>
    </xdr:from>
    <xdr:to>
      <xdr:col>8</xdr:col>
      <xdr:colOff>9525</xdr:colOff>
      <xdr:row>143</xdr:row>
      <xdr:rowOff>9525</xdr:rowOff>
    </xdr:to>
    <xdr:pic>
      <xdr:nvPicPr>
        <xdr:cNvPr id="1135" name="Picture 363" descr="https://apps.fldfs.com/SURVEY/Images/spacer.gif">
          <a:extLst>
            <a:ext uri="{FF2B5EF4-FFF2-40B4-BE49-F238E27FC236}">
              <a16:creationId xmlns:a16="http://schemas.microsoft.com/office/drawing/2014/main" id="{00000000-0008-0000-0A00-00006F040000}"/>
            </a:ext>
          </a:extLst>
        </xdr:cNvPr>
        <xdr:cNvPicPr>
          <a:picLocks noChangeAspect="1"/>
        </xdr:cNvPicPr>
      </xdr:nvPicPr>
      <xdr:blipFill>
        <a:blip xmlns:r="http://schemas.openxmlformats.org/officeDocument/2006/relationships" r:embed="rId1"/>
        <a:stretch>
          <a:fillRect/>
        </a:stretch>
      </xdr:blipFill>
      <xdr:spPr bwMode="auto">
        <a:xfrm>
          <a:off x="1400175" y="28813125"/>
          <a:ext cx="9525" cy="9525"/>
        </a:xfrm>
        <a:prstGeom prst="rect">
          <a:avLst/>
        </a:prstGeom>
        <a:noFill/>
        <a:ln w="9525">
          <a:noFill/>
        </a:ln>
      </xdr:spPr>
    </xdr:pic>
    <xdr:clientData/>
  </xdr:twoCellAnchor>
  <xdr:twoCellAnchor>
    <xdr:from>
      <xdr:col>8</xdr:col>
      <xdr:colOff>0</xdr:colOff>
      <xdr:row>143</xdr:row>
      <xdr:rowOff>0</xdr:rowOff>
    </xdr:from>
    <xdr:to>
      <xdr:col>8</xdr:col>
      <xdr:colOff>9525</xdr:colOff>
      <xdr:row>143</xdr:row>
      <xdr:rowOff>9525</xdr:rowOff>
    </xdr:to>
    <xdr:pic>
      <xdr:nvPicPr>
        <xdr:cNvPr id="1136" name="Picture 363" descr="https://apps.fldfs.com/SURVEY/Images/spacer.gif">
          <a:extLst>
            <a:ext uri="{FF2B5EF4-FFF2-40B4-BE49-F238E27FC236}">
              <a16:creationId xmlns:a16="http://schemas.microsoft.com/office/drawing/2014/main" id="{00000000-0008-0000-0A00-000070040000}"/>
            </a:ext>
          </a:extLst>
        </xdr:cNvPr>
        <xdr:cNvPicPr>
          <a:picLocks noChangeAspect="1"/>
        </xdr:cNvPicPr>
      </xdr:nvPicPr>
      <xdr:blipFill>
        <a:blip xmlns:r="http://schemas.openxmlformats.org/officeDocument/2006/relationships" r:embed="rId1"/>
        <a:stretch>
          <a:fillRect/>
        </a:stretch>
      </xdr:blipFill>
      <xdr:spPr bwMode="auto">
        <a:xfrm>
          <a:off x="1400175" y="28813125"/>
          <a:ext cx="9525" cy="9525"/>
        </a:xfrm>
        <a:prstGeom prst="rect">
          <a:avLst/>
        </a:prstGeom>
        <a:noFill/>
        <a:ln w="9525">
          <a:noFill/>
        </a:ln>
      </xdr:spPr>
    </xdr:pic>
    <xdr:clientData/>
  </xdr:twoCellAnchor>
  <xdr:twoCellAnchor>
    <xdr:from>
      <xdr:col>8</xdr:col>
      <xdr:colOff>0</xdr:colOff>
      <xdr:row>144</xdr:row>
      <xdr:rowOff>0</xdr:rowOff>
    </xdr:from>
    <xdr:to>
      <xdr:col>8</xdr:col>
      <xdr:colOff>9525</xdr:colOff>
      <xdr:row>144</xdr:row>
      <xdr:rowOff>9525</xdr:rowOff>
    </xdr:to>
    <xdr:pic>
      <xdr:nvPicPr>
        <xdr:cNvPr id="1137" name="Picture 363" descr="https://apps.fldfs.com/SURVEY/Images/spacer.gif">
          <a:extLst>
            <a:ext uri="{FF2B5EF4-FFF2-40B4-BE49-F238E27FC236}">
              <a16:creationId xmlns:a16="http://schemas.microsoft.com/office/drawing/2014/main" id="{00000000-0008-0000-0A00-000071040000}"/>
            </a:ext>
          </a:extLst>
        </xdr:cNvPr>
        <xdr:cNvPicPr>
          <a:picLocks noChangeAspect="1"/>
        </xdr:cNvPicPr>
      </xdr:nvPicPr>
      <xdr:blipFill>
        <a:blip xmlns:r="http://schemas.openxmlformats.org/officeDocument/2006/relationships" r:embed="rId1"/>
        <a:stretch>
          <a:fillRect/>
        </a:stretch>
      </xdr:blipFill>
      <xdr:spPr bwMode="auto">
        <a:xfrm>
          <a:off x="1400175" y="29003625"/>
          <a:ext cx="9525" cy="9525"/>
        </a:xfrm>
        <a:prstGeom prst="rect">
          <a:avLst/>
        </a:prstGeom>
        <a:noFill/>
        <a:ln w="9525">
          <a:noFill/>
        </a:ln>
      </xdr:spPr>
    </xdr:pic>
    <xdr:clientData/>
  </xdr:twoCellAnchor>
  <xdr:twoCellAnchor>
    <xdr:from>
      <xdr:col>8</xdr:col>
      <xdr:colOff>0</xdr:colOff>
      <xdr:row>144</xdr:row>
      <xdr:rowOff>0</xdr:rowOff>
    </xdr:from>
    <xdr:to>
      <xdr:col>8</xdr:col>
      <xdr:colOff>9525</xdr:colOff>
      <xdr:row>144</xdr:row>
      <xdr:rowOff>9525</xdr:rowOff>
    </xdr:to>
    <xdr:pic>
      <xdr:nvPicPr>
        <xdr:cNvPr id="1138" name="Picture 363" descr="https://apps.fldfs.com/SURVEY/Images/spacer.gif">
          <a:extLst>
            <a:ext uri="{FF2B5EF4-FFF2-40B4-BE49-F238E27FC236}">
              <a16:creationId xmlns:a16="http://schemas.microsoft.com/office/drawing/2014/main" id="{00000000-0008-0000-0A00-000072040000}"/>
            </a:ext>
          </a:extLst>
        </xdr:cNvPr>
        <xdr:cNvPicPr>
          <a:picLocks noChangeAspect="1"/>
        </xdr:cNvPicPr>
      </xdr:nvPicPr>
      <xdr:blipFill>
        <a:blip xmlns:r="http://schemas.openxmlformats.org/officeDocument/2006/relationships" r:embed="rId1"/>
        <a:stretch>
          <a:fillRect/>
        </a:stretch>
      </xdr:blipFill>
      <xdr:spPr bwMode="auto">
        <a:xfrm>
          <a:off x="1400175" y="29003625"/>
          <a:ext cx="9525" cy="9525"/>
        </a:xfrm>
        <a:prstGeom prst="rect">
          <a:avLst/>
        </a:prstGeom>
        <a:noFill/>
        <a:ln w="9525">
          <a:noFill/>
        </a:ln>
      </xdr:spPr>
    </xdr:pic>
    <xdr:clientData/>
  </xdr:twoCellAnchor>
  <xdr:twoCellAnchor>
    <xdr:from>
      <xdr:col>8</xdr:col>
      <xdr:colOff>0</xdr:colOff>
      <xdr:row>144</xdr:row>
      <xdr:rowOff>0</xdr:rowOff>
    </xdr:from>
    <xdr:to>
      <xdr:col>8</xdr:col>
      <xdr:colOff>9525</xdr:colOff>
      <xdr:row>144</xdr:row>
      <xdr:rowOff>9525</xdr:rowOff>
    </xdr:to>
    <xdr:pic>
      <xdr:nvPicPr>
        <xdr:cNvPr id="1139" name="Picture 363" descr="https://apps.fldfs.com/SURVEY/Images/spacer.gif">
          <a:extLst>
            <a:ext uri="{FF2B5EF4-FFF2-40B4-BE49-F238E27FC236}">
              <a16:creationId xmlns:a16="http://schemas.microsoft.com/office/drawing/2014/main" id="{00000000-0008-0000-0A00-000073040000}"/>
            </a:ext>
          </a:extLst>
        </xdr:cNvPr>
        <xdr:cNvPicPr>
          <a:picLocks noChangeAspect="1"/>
        </xdr:cNvPicPr>
      </xdr:nvPicPr>
      <xdr:blipFill>
        <a:blip xmlns:r="http://schemas.openxmlformats.org/officeDocument/2006/relationships" r:embed="rId1"/>
        <a:stretch>
          <a:fillRect/>
        </a:stretch>
      </xdr:blipFill>
      <xdr:spPr bwMode="auto">
        <a:xfrm>
          <a:off x="1400175" y="29003625"/>
          <a:ext cx="9525" cy="9525"/>
        </a:xfrm>
        <a:prstGeom prst="rect">
          <a:avLst/>
        </a:prstGeom>
        <a:noFill/>
        <a:ln w="9525">
          <a:noFill/>
        </a:ln>
      </xdr:spPr>
    </xdr:pic>
    <xdr:clientData/>
  </xdr:twoCellAnchor>
  <xdr:twoCellAnchor>
    <xdr:from>
      <xdr:col>8</xdr:col>
      <xdr:colOff>0</xdr:colOff>
      <xdr:row>144</xdr:row>
      <xdr:rowOff>0</xdr:rowOff>
    </xdr:from>
    <xdr:to>
      <xdr:col>8</xdr:col>
      <xdr:colOff>9525</xdr:colOff>
      <xdr:row>144</xdr:row>
      <xdr:rowOff>9525</xdr:rowOff>
    </xdr:to>
    <xdr:pic>
      <xdr:nvPicPr>
        <xdr:cNvPr id="1140" name="Picture 363" descr="https://apps.fldfs.com/SURVEY/Images/spacer.gif">
          <a:extLst>
            <a:ext uri="{FF2B5EF4-FFF2-40B4-BE49-F238E27FC236}">
              <a16:creationId xmlns:a16="http://schemas.microsoft.com/office/drawing/2014/main" id="{00000000-0008-0000-0A00-000074040000}"/>
            </a:ext>
          </a:extLst>
        </xdr:cNvPr>
        <xdr:cNvPicPr>
          <a:picLocks noChangeAspect="1"/>
        </xdr:cNvPicPr>
      </xdr:nvPicPr>
      <xdr:blipFill>
        <a:blip xmlns:r="http://schemas.openxmlformats.org/officeDocument/2006/relationships" r:embed="rId1"/>
        <a:stretch>
          <a:fillRect/>
        </a:stretch>
      </xdr:blipFill>
      <xdr:spPr bwMode="auto">
        <a:xfrm>
          <a:off x="1400175" y="29003625"/>
          <a:ext cx="9525" cy="9525"/>
        </a:xfrm>
        <a:prstGeom prst="rect">
          <a:avLst/>
        </a:prstGeom>
        <a:noFill/>
        <a:ln w="9525">
          <a:noFill/>
        </a:ln>
      </xdr:spPr>
    </xdr:pic>
    <xdr:clientData/>
  </xdr:twoCellAnchor>
  <xdr:twoCellAnchor>
    <xdr:from>
      <xdr:col>8</xdr:col>
      <xdr:colOff>0</xdr:colOff>
      <xdr:row>144</xdr:row>
      <xdr:rowOff>0</xdr:rowOff>
    </xdr:from>
    <xdr:to>
      <xdr:col>8</xdr:col>
      <xdr:colOff>9525</xdr:colOff>
      <xdr:row>144</xdr:row>
      <xdr:rowOff>9525</xdr:rowOff>
    </xdr:to>
    <xdr:pic>
      <xdr:nvPicPr>
        <xdr:cNvPr id="1141" name="Picture 363" descr="https://apps.fldfs.com/SURVEY/Images/spacer.gif">
          <a:extLst>
            <a:ext uri="{FF2B5EF4-FFF2-40B4-BE49-F238E27FC236}">
              <a16:creationId xmlns:a16="http://schemas.microsoft.com/office/drawing/2014/main" id="{00000000-0008-0000-0A00-000075040000}"/>
            </a:ext>
          </a:extLst>
        </xdr:cNvPr>
        <xdr:cNvPicPr>
          <a:picLocks noChangeAspect="1"/>
        </xdr:cNvPicPr>
      </xdr:nvPicPr>
      <xdr:blipFill>
        <a:blip xmlns:r="http://schemas.openxmlformats.org/officeDocument/2006/relationships" r:embed="rId1"/>
        <a:stretch>
          <a:fillRect/>
        </a:stretch>
      </xdr:blipFill>
      <xdr:spPr bwMode="auto">
        <a:xfrm>
          <a:off x="1400175" y="29003625"/>
          <a:ext cx="9525" cy="9525"/>
        </a:xfrm>
        <a:prstGeom prst="rect">
          <a:avLst/>
        </a:prstGeom>
        <a:noFill/>
        <a:ln w="9525">
          <a:noFill/>
        </a:ln>
      </xdr:spPr>
    </xdr:pic>
    <xdr:clientData/>
  </xdr:twoCellAnchor>
  <xdr:twoCellAnchor>
    <xdr:from>
      <xdr:col>8</xdr:col>
      <xdr:colOff>0</xdr:colOff>
      <xdr:row>144</xdr:row>
      <xdr:rowOff>0</xdr:rowOff>
    </xdr:from>
    <xdr:to>
      <xdr:col>8</xdr:col>
      <xdr:colOff>9525</xdr:colOff>
      <xdr:row>144</xdr:row>
      <xdr:rowOff>9525</xdr:rowOff>
    </xdr:to>
    <xdr:pic>
      <xdr:nvPicPr>
        <xdr:cNvPr id="1142" name="Picture 363" descr="https://apps.fldfs.com/SURVEY/Images/spacer.gif">
          <a:extLst>
            <a:ext uri="{FF2B5EF4-FFF2-40B4-BE49-F238E27FC236}">
              <a16:creationId xmlns:a16="http://schemas.microsoft.com/office/drawing/2014/main" id="{00000000-0008-0000-0A00-000076040000}"/>
            </a:ext>
          </a:extLst>
        </xdr:cNvPr>
        <xdr:cNvPicPr>
          <a:picLocks noChangeAspect="1"/>
        </xdr:cNvPicPr>
      </xdr:nvPicPr>
      <xdr:blipFill>
        <a:blip xmlns:r="http://schemas.openxmlformats.org/officeDocument/2006/relationships" r:embed="rId1"/>
        <a:stretch>
          <a:fillRect/>
        </a:stretch>
      </xdr:blipFill>
      <xdr:spPr bwMode="auto">
        <a:xfrm>
          <a:off x="1400175" y="29003625"/>
          <a:ext cx="9525" cy="9525"/>
        </a:xfrm>
        <a:prstGeom prst="rect">
          <a:avLst/>
        </a:prstGeom>
        <a:noFill/>
        <a:ln w="9525">
          <a:noFill/>
        </a:ln>
      </xdr:spPr>
    </xdr:pic>
    <xdr:clientData/>
  </xdr:twoCellAnchor>
  <xdr:twoCellAnchor>
    <xdr:from>
      <xdr:col>8</xdr:col>
      <xdr:colOff>0</xdr:colOff>
      <xdr:row>144</xdr:row>
      <xdr:rowOff>0</xdr:rowOff>
    </xdr:from>
    <xdr:to>
      <xdr:col>8</xdr:col>
      <xdr:colOff>9525</xdr:colOff>
      <xdr:row>144</xdr:row>
      <xdr:rowOff>9525</xdr:rowOff>
    </xdr:to>
    <xdr:pic>
      <xdr:nvPicPr>
        <xdr:cNvPr id="1143" name="Picture 363" descr="https://apps.fldfs.com/SURVEY/Images/spacer.gif">
          <a:extLst>
            <a:ext uri="{FF2B5EF4-FFF2-40B4-BE49-F238E27FC236}">
              <a16:creationId xmlns:a16="http://schemas.microsoft.com/office/drawing/2014/main" id="{00000000-0008-0000-0A00-000077040000}"/>
            </a:ext>
          </a:extLst>
        </xdr:cNvPr>
        <xdr:cNvPicPr>
          <a:picLocks noChangeAspect="1"/>
        </xdr:cNvPicPr>
      </xdr:nvPicPr>
      <xdr:blipFill>
        <a:blip xmlns:r="http://schemas.openxmlformats.org/officeDocument/2006/relationships" r:embed="rId1"/>
        <a:stretch>
          <a:fillRect/>
        </a:stretch>
      </xdr:blipFill>
      <xdr:spPr bwMode="auto">
        <a:xfrm>
          <a:off x="1400175" y="29003625"/>
          <a:ext cx="9525" cy="9525"/>
        </a:xfrm>
        <a:prstGeom prst="rect">
          <a:avLst/>
        </a:prstGeom>
        <a:noFill/>
        <a:ln w="9525">
          <a:noFill/>
        </a:ln>
      </xdr:spPr>
    </xdr:pic>
    <xdr:clientData/>
  </xdr:twoCellAnchor>
  <xdr:twoCellAnchor>
    <xdr:from>
      <xdr:col>8</xdr:col>
      <xdr:colOff>0</xdr:colOff>
      <xdr:row>145</xdr:row>
      <xdr:rowOff>0</xdr:rowOff>
    </xdr:from>
    <xdr:to>
      <xdr:col>8</xdr:col>
      <xdr:colOff>9525</xdr:colOff>
      <xdr:row>145</xdr:row>
      <xdr:rowOff>9525</xdr:rowOff>
    </xdr:to>
    <xdr:pic>
      <xdr:nvPicPr>
        <xdr:cNvPr id="1144" name="Picture 363" descr="https://apps.fldfs.com/SURVEY/Images/spacer.gif">
          <a:extLst>
            <a:ext uri="{FF2B5EF4-FFF2-40B4-BE49-F238E27FC236}">
              <a16:creationId xmlns:a16="http://schemas.microsoft.com/office/drawing/2014/main" id="{00000000-0008-0000-0A00-000078040000}"/>
            </a:ext>
          </a:extLst>
        </xdr:cNvPr>
        <xdr:cNvPicPr>
          <a:picLocks noChangeAspect="1"/>
        </xdr:cNvPicPr>
      </xdr:nvPicPr>
      <xdr:blipFill>
        <a:blip xmlns:r="http://schemas.openxmlformats.org/officeDocument/2006/relationships" r:embed="rId1"/>
        <a:stretch>
          <a:fillRect/>
        </a:stretch>
      </xdr:blipFill>
      <xdr:spPr bwMode="auto">
        <a:xfrm>
          <a:off x="1400175" y="29194125"/>
          <a:ext cx="9525" cy="9525"/>
        </a:xfrm>
        <a:prstGeom prst="rect">
          <a:avLst/>
        </a:prstGeom>
        <a:noFill/>
        <a:ln w="9525">
          <a:noFill/>
        </a:ln>
      </xdr:spPr>
    </xdr:pic>
    <xdr:clientData/>
  </xdr:twoCellAnchor>
  <xdr:twoCellAnchor>
    <xdr:from>
      <xdr:col>8</xdr:col>
      <xdr:colOff>0</xdr:colOff>
      <xdr:row>145</xdr:row>
      <xdr:rowOff>0</xdr:rowOff>
    </xdr:from>
    <xdr:to>
      <xdr:col>8</xdr:col>
      <xdr:colOff>9525</xdr:colOff>
      <xdr:row>145</xdr:row>
      <xdr:rowOff>9525</xdr:rowOff>
    </xdr:to>
    <xdr:pic>
      <xdr:nvPicPr>
        <xdr:cNvPr id="1145" name="Picture 363" descr="https://apps.fldfs.com/SURVEY/Images/spacer.gif">
          <a:extLst>
            <a:ext uri="{FF2B5EF4-FFF2-40B4-BE49-F238E27FC236}">
              <a16:creationId xmlns:a16="http://schemas.microsoft.com/office/drawing/2014/main" id="{00000000-0008-0000-0A00-000079040000}"/>
            </a:ext>
          </a:extLst>
        </xdr:cNvPr>
        <xdr:cNvPicPr>
          <a:picLocks noChangeAspect="1"/>
        </xdr:cNvPicPr>
      </xdr:nvPicPr>
      <xdr:blipFill>
        <a:blip xmlns:r="http://schemas.openxmlformats.org/officeDocument/2006/relationships" r:embed="rId1"/>
        <a:stretch>
          <a:fillRect/>
        </a:stretch>
      </xdr:blipFill>
      <xdr:spPr bwMode="auto">
        <a:xfrm>
          <a:off x="1400175" y="29194125"/>
          <a:ext cx="9525" cy="9525"/>
        </a:xfrm>
        <a:prstGeom prst="rect">
          <a:avLst/>
        </a:prstGeom>
        <a:noFill/>
        <a:ln w="9525">
          <a:noFill/>
        </a:ln>
      </xdr:spPr>
    </xdr:pic>
    <xdr:clientData/>
  </xdr:twoCellAnchor>
  <xdr:twoCellAnchor>
    <xdr:from>
      <xdr:col>8</xdr:col>
      <xdr:colOff>0</xdr:colOff>
      <xdr:row>145</xdr:row>
      <xdr:rowOff>0</xdr:rowOff>
    </xdr:from>
    <xdr:to>
      <xdr:col>8</xdr:col>
      <xdr:colOff>9525</xdr:colOff>
      <xdr:row>145</xdr:row>
      <xdr:rowOff>9525</xdr:rowOff>
    </xdr:to>
    <xdr:pic>
      <xdr:nvPicPr>
        <xdr:cNvPr id="1146" name="Picture 363" descr="https://apps.fldfs.com/SURVEY/Images/spacer.gif">
          <a:extLst>
            <a:ext uri="{FF2B5EF4-FFF2-40B4-BE49-F238E27FC236}">
              <a16:creationId xmlns:a16="http://schemas.microsoft.com/office/drawing/2014/main" id="{00000000-0008-0000-0A00-00007A040000}"/>
            </a:ext>
          </a:extLst>
        </xdr:cNvPr>
        <xdr:cNvPicPr>
          <a:picLocks noChangeAspect="1"/>
        </xdr:cNvPicPr>
      </xdr:nvPicPr>
      <xdr:blipFill>
        <a:blip xmlns:r="http://schemas.openxmlformats.org/officeDocument/2006/relationships" r:embed="rId1"/>
        <a:stretch>
          <a:fillRect/>
        </a:stretch>
      </xdr:blipFill>
      <xdr:spPr bwMode="auto">
        <a:xfrm>
          <a:off x="1400175" y="29194125"/>
          <a:ext cx="9525" cy="9525"/>
        </a:xfrm>
        <a:prstGeom prst="rect">
          <a:avLst/>
        </a:prstGeom>
        <a:noFill/>
        <a:ln w="9525">
          <a:noFill/>
        </a:ln>
      </xdr:spPr>
    </xdr:pic>
    <xdr:clientData/>
  </xdr:twoCellAnchor>
  <xdr:twoCellAnchor>
    <xdr:from>
      <xdr:col>8</xdr:col>
      <xdr:colOff>0</xdr:colOff>
      <xdr:row>145</xdr:row>
      <xdr:rowOff>0</xdr:rowOff>
    </xdr:from>
    <xdr:to>
      <xdr:col>8</xdr:col>
      <xdr:colOff>9525</xdr:colOff>
      <xdr:row>145</xdr:row>
      <xdr:rowOff>9525</xdr:rowOff>
    </xdr:to>
    <xdr:pic>
      <xdr:nvPicPr>
        <xdr:cNvPr id="1147" name="Picture 363" descr="https://apps.fldfs.com/SURVEY/Images/spacer.gif">
          <a:extLst>
            <a:ext uri="{FF2B5EF4-FFF2-40B4-BE49-F238E27FC236}">
              <a16:creationId xmlns:a16="http://schemas.microsoft.com/office/drawing/2014/main" id="{00000000-0008-0000-0A00-00007B040000}"/>
            </a:ext>
          </a:extLst>
        </xdr:cNvPr>
        <xdr:cNvPicPr>
          <a:picLocks noChangeAspect="1"/>
        </xdr:cNvPicPr>
      </xdr:nvPicPr>
      <xdr:blipFill>
        <a:blip xmlns:r="http://schemas.openxmlformats.org/officeDocument/2006/relationships" r:embed="rId1"/>
        <a:stretch>
          <a:fillRect/>
        </a:stretch>
      </xdr:blipFill>
      <xdr:spPr bwMode="auto">
        <a:xfrm>
          <a:off x="1400175" y="29194125"/>
          <a:ext cx="9525" cy="9525"/>
        </a:xfrm>
        <a:prstGeom prst="rect">
          <a:avLst/>
        </a:prstGeom>
        <a:noFill/>
        <a:ln w="9525">
          <a:noFill/>
        </a:ln>
      </xdr:spPr>
    </xdr:pic>
    <xdr:clientData/>
  </xdr:twoCellAnchor>
  <xdr:twoCellAnchor>
    <xdr:from>
      <xdr:col>8</xdr:col>
      <xdr:colOff>0</xdr:colOff>
      <xdr:row>145</xdr:row>
      <xdr:rowOff>0</xdr:rowOff>
    </xdr:from>
    <xdr:to>
      <xdr:col>8</xdr:col>
      <xdr:colOff>9525</xdr:colOff>
      <xdr:row>145</xdr:row>
      <xdr:rowOff>9525</xdr:rowOff>
    </xdr:to>
    <xdr:pic>
      <xdr:nvPicPr>
        <xdr:cNvPr id="1148" name="Picture 363" descr="https://apps.fldfs.com/SURVEY/Images/spacer.gif">
          <a:extLst>
            <a:ext uri="{FF2B5EF4-FFF2-40B4-BE49-F238E27FC236}">
              <a16:creationId xmlns:a16="http://schemas.microsoft.com/office/drawing/2014/main" id="{00000000-0008-0000-0A00-00007C040000}"/>
            </a:ext>
          </a:extLst>
        </xdr:cNvPr>
        <xdr:cNvPicPr>
          <a:picLocks noChangeAspect="1"/>
        </xdr:cNvPicPr>
      </xdr:nvPicPr>
      <xdr:blipFill>
        <a:blip xmlns:r="http://schemas.openxmlformats.org/officeDocument/2006/relationships" r:embed="rId1"/>
        <a:stretch>
          <a:fillRect/>
        </a:stretch>
      </xdr:blipFill>
      <xdr:spPr bwMode="auto">
        <a:xfrm>
          <a:off x="1400175" y="29194125"/>
          <a:ext cx="9525" cy="9525"/>
        </a:xfrm>
        <a:prstGeom prst="rect">
          <a:avLst/>
        </a:prstGeom>
        <a:noFill/>
        <a:ln w="9525">
          <a:noFill/>
        </a:ln>
      </xdr:spPr>
    </xdr:pic>
    <xdr:clientData/>
  </xdr:twoCellAnchor>
  <xdr:twoCellAnchor>
    <xdr:from>
      <xdr:col>8</xdr:col>
      <xdr:colOff>0</xdr:colOff>
      <xdr:row>145</xdr:row>
      <xdr:rowOff>0</xdr:rowOff>
    </xdr:from>
    <xdr:to>
      <xdr:col>8</xdr:col>
      <xdr:colOff>9525</xdr:colOff>
      <xdr:row>145</xdr:row>
      <xdr:rowOff>9525</xdr:rowOff>
    </xdr:to>
    <xdr:pic>
      <xdr:nvPicPr>
        <xdr:cNvPr id="1149" name="Picture 363" descr="https://apps.fldfs.com/SURVEY/Images/spacer.gif">
          <a:extLst>
            <a:ext uri="{FF2B5EF4-FFF2-40B4-BE49-F238E27FC236}">
              <a16:creationId xmlns:a16="http://schemas.microsoft.com/office/drawing/2014/main" id="{00000000-0008-0000-0A00-00007D040000}"/>
            </a:ext>
          </a:extLst>
        </xdr:cNvPr>
        <xdr:cNvPicPr>
          <a:picLocks noChangeAspect="1"/>
        </xdr:cNvPicPr>
      </xdr:nvPicPr>
      <xdr:blipFill>
        <a:blip xmlns:r="http://schemas.openxmlformats.org/officeDocument/2006/relationships" r:embed="rId1"/>
        <a:stretch>
          <a:fillRect/>
        </a:stretch>
      </xdr:blipFill>
      <xdr:spPr bwMode="auto">
        <a:xfrm>
          <a:off x="1400175" y="29194125"/>
          <a:ext cx="9525" cy="9525"/>
        </a:xfrm>
        <a:prstGeom prst="rect">
          <a:avLst/>
        </a:prstGeom>
        <a:noFill/>
        <a:ln w="9525">
          <a:noFill/>
        </a:ln>
      </xdr:spPr>
    </xdr:pic>
    <xdr:clientData/>
  </xdr:twoCellAnchor>
  <xdr:twoCellAnchor>
    <xdr:from>
      <xdr:col>8</xdr:col>
      <xdr:colOff>0</xdr:colOff>
      <xdr:row>145</xdr:row>
      <xdr:rowOff>0</xdr:rowOff>
    </xdr:from>
    <xdr:to>
      <xdr:col>8</xdr:col>
      <xdr:colOff>9525</xdr:colOff>
      <xdr:row>145</xdr:row>
      <xdr:rowOff>9525</xdr:rowOff>
    </xdr:to>
    <xdr:pic>
      <xdr:nvPicPr>
        <xdr:cNvPr id="1150" name="Picture 363" descr="https://apps.fldfs.com/SURVEY/Images/spacer.gif">
          <a:extLst>
            <a:ext uri="{FF2B5EF4-FFF2-40B4-BE49-F238E27FC236}">
              <a16:creationId xmlns:a16="http://schemas.microsoft.com/office/drawing/2014/main" id="{00000000-0008-0000-0A00-00007E040000}"/>
            </a:ext>
          </a:extLst>
        </xdr:cNvPr>
        <xdr:cNvPicPr>
          <a:picLocks noChangeAspect="1"/>
        </xdr:cNvPicPr>
      </xdr:nvPicPr>
      <xdr:blipFill>
        <a:blip xmlns:r="http://schemas.openxmlformats.org/officeDocument/2006/relationships" r:embed="rId1"/>
        <a:stretch>
          <a:fillRect/>
        </a:stretch>
      </xdr:blipFill>
      <xdr:spPr bwMode="auto">
        <a:xfrm>
          <a:off x="1400175" y="29194125"/>
          <a:ext cx="9525" cy="9525"/>
        </a:xfrm>
        <a:prstGeom prst="rect">
          <a:avLst/>
        </a:prstGeom>
        <a:noFill/>
        <a:ln w="9525">
          <a:noFill/>
        </a:ln>
      </xdr:spPr>
    </xdr:pic>
    <xdr:clientData/>
  </xdr:twoCellAnchor>
  <xdr:twoCellAnchor>
    <xdr:from>
      <xdr:col>8</xdr:col>
      <xdr:colOff>0</xdr:colOff>
      <xdr:row>146</xdr:row>
      <xdr:rowOff>0</xdr:rowOff>
    </xdr:from>
    <xdr:to>
      <xdr:col>8</xdr:col>
      <xdr:colOff>9525</xdr:colOff>
      <xdr:row>146</xdr:row>
      <xdr:rowOff>9525</xdr:rowOff>
    </xdr:to>
    <xdr:pic>
      <xdr:nvPicPr>
        <xdr:cNvPr id="1151" name="Picture 363" descr="https://apps.fldfs.com/SURVEY/Images/spacer.gif">
          <a:extLst>
            <a:ext uri="{FF2B5EF4-FFF2-40B4-BE49-F238E27FC236}">
              <a16:creationId xmlns:a16="http://schemas.microsoft.com/office/drawing/2014/main" id="{00000000-0008-0000-0A00-00007F040000}"/>
            </a:ext>
          </a:extLst>
        </xdr:cNvPr>
        <xdr:cNvPicPr>
          <a:picLocks noChangeAspect="1"/>
        </xdr:cNvPicPr>
      </xdr:nvPicPr>
      <xdr:blipFill>
        <a:blip xmlns:r="http://schemas.openxmlformats.org/officeDocument/2006/relationships" r:embed="rId1"/>
        <a:stretch>
          <a:fillRect/>
        </a:stretch>
      </xdr:blipFill>
      <xdr:spPr bwMode="auto">
        <a:xfrm>
          <a:off x="1400175" y="29384625"/>
          <a:ext cx="9525" cy="9525"/>
        </a:xfrm>
        <a:prstGeom prst="rect">
          <a:avLst/>
        </a:prstGeom>
        <a:noFill/>
        <a:ln w="9525">
          <a:noFill/>
        </a:ln>
      </xdr:spPr>
    </xdr:pic>
    <xdr:clientData/>
  </xdr:twoCellAnchor>
  <xdr:twoCellAnchor>
    <xdr:from>
      <xdr:col>8</xdr:col>
      <xdr:colOff>0</xdr:colOff>
      <xdr:row>146</xdr:row>
      <xdr:rowOff>0</xdr:rowOff>
    </xdr:from>
    <xdr:to>
      <xdr:col>8</xdr:col>
      <xdr:colOff>9525</xdr:colOff>
      <xdr:row>146</xdr:row>
      <xdr:rowOff>9525</xdr:rowOff>
    </xdr:to>
    <xdr:pic>
      <xdr:nvPicPr>
        <xdr:cNvPr id="1152" name="Picture 363" descr="https://apps.fldfs.com/SURVEY/Images/spacer.gif">
          <a:extLst>
            <a:ext uri="{FF2B5EF4-FFF2-40B4-BE49-F238E27FC236}">
              <a16:creationId xmlns:a16="http://schemas.microsoft.com/office/drawing/2014/main" id="{00000000-0008-0000-0A00-000080040000}"/>
            </a:ext>
          </a:extLst>
        </xdr:cNvPr>
        <xdr:cNvPicPr>
          <a:picLocks noChangeAspect="1"/>
        </xdr:cNvPicPr>
      </xdr:nvPicPr>
      <xdr:blipFill>
        <a:blip xmlns:r="http://schemas.openxmlformats.org/officeDocument/2006/relationships" r:embed="rId1"/>
        <a:stretch>
          <a:fillRect/>
        </a:stretch>
      </xdr:blipFill>
      <xdr:spPr bwMode="auto">
        <a:xfrm>
          <a:off x="1400175" y="29384625"/>
          <a:ext cx="9525" cy="9525"/>
        </a:xfrm>
        <a:prstGeom prst="rect">
          <a:avLst/>
        </a:prstGeom>
        <a:noFill/>
        <a:ln w="9525">
          <a:noFill/>
        </a:ln>
      </xdr:spPr>
    </xdr:pic>
    <xdr:clientData/>
  </xdr:twoCellAnchor>
  <xdr:twoCellAnchor>
    <xdr:from>
      <xdr:col>8</xdr:col>
      <xdr:colOff>0</xdr:colOff>
      <xdr:row>146</xdr:row>
      <xdr:rowOff>0</xdr:rowOff>
    </xdr:from>
    <xdr:to>
      <xdr:col>8</xdr:col>
      <xdr:colOff>9525</xdr:colOff>
      <xdr:row>146</xdr:row>
      <xdr:rowOff>9525</xdr:rowOff>
    </xdr:to>
    <xdr:pic>
      <xdr:nvPicPr>
        <xdr:cNvPr id="1153" name="Picture 363" descr="https://apps.fldfs.com/SURVEY/Images/spacer.gif">
          <a:extLst>
            <a:ext uri="{FF2B5EF4-FFF2-40B4-BE49-F238E27FC236}">
              <a16:creationId xmlns:a16="http://schemas.microsoft.com/office/drawing/2014/main" id="{00000000-0008-0000-0A00-000081040000}"/>
            </a:ext>
          </a:extLst>
        </xdr:cNvPr>
        <xdr:cNvPicPr>
          <a:picLocks noChangeAspect="1"/>
        </xdr:cNvPicPr>
      </xdr:nvPicPr>
      <xdr:blipFill>
        <a:blip xmlns:r="http://schemas.openxmlformats.org/officeDocument/2006/relationships" r:embed="rId1"/>
        <a:stretch>
          <a:fillRect/>
        </a:stretch>
      </xdr:blipFill>
      <xdr:spPr bwMode="auto">
        <a:xfrm>
          <a:off x="1400175" y="29384625"/>
          <a:ext cx="9525" cy="9525"/>
        </a:xfrm>
        <a:prstGeom prst="rect">
          <a:avLst/>
        </a:prstGeom>
        <a:noFill/>
        <a:ln w="9525">
          <a:noFill/>
        </a:ln>
      </xdr:spPr>
    </xdr:pic>
    <xdr:clientData/>
  </xdr:twoCellAnchor>
  <xdr:twoCellAnchor>
    <xdr:from>
      <xdr:col>8</xdr:col>
      <xdr:colOff>0</xdr:colOff>
      <xdr:row>146</xdr:row>
      <xdr:rowOff>0</xdr:rowOff>
    </xdr:from>
    <xdr:to>
      <xdr:col>8</xdr:col>
      <xdr:colOff>9525</xdr:colOff>
      <xdr:row>146</xdr:row>
      <xdr:rowOff>9525</xdr:rowOff>
    </xdr:to>
    <xdr:pic>
      <xdr:nvPicPr>
        <xdr:cNvPr id="1154" name="Picture 363" descr="https://apps.fldfs.com/SURVEY/Images/spacer.gif">
          <a:extLst>
            <a:ext uri="{FF2B5EF4-FFF2-40B4-BE49-F238E27FC236}">
              <a16:creationId xmlns:a16="http://schemas.microsoft.com/office/drawing/2014/main" id="{00000000-0008-0000-0A00-000082040000}"/>
            </a:ext>
          </a:extLst>
        </xdr:cNvPr>
        <xdr:cNvPicPr>
          <a:picLocks noChangeAspect="1"/>
        </xdr:cNvPicPr>
      </xdr:nvPicPr>
      <xdr:blipFill>
        <a:blip xmlns:r="http://schemas.openxmlformats.org/officeDocument/2006/relationships" r:embed="rId1"/>
        <a:stretch>
          <a:fillRect/>
        </a:stretch>
      </xdr:blipFill>
      <xdr:spPr bwMode="auto">
        <a:xfrm>
          <a:off x="1400175" y="29384625"/>
          <a:ext cx="9525" cy="9525"/>
        </a:xfrm>
        <a:prstGeom prst="rect">
          <a:avLst/>
        </a:prstGeom>
        <a:noFill/>
        <a:ln w="9525">
          <a:noFill/>
        </a:ln>
      </xdr:spPr>
    </xdr:pic>
    <xdr:clientData/>
  </xdr:twoCellAnchor>
  <xdr:twoCellAnchor>
    <xdr:from>
      <xdr:col>8</xdr:col>
      <xdr:colOff>0</xdr:colOff>
      <xdr:row>146</xdr:row>
      <xdr:rowOff>0</xdr:rowOff>
    </xdr:from>
    <xdr:to>
      <xdr:col>8</xdr:col>
      <xdr:colOff>9525</xdr:colOff>
      <xdr:row>146</xdr:row>
      <xdr:rowOff>9525</xdr:rowOff>
    </xdr:to>
    <xdr:pic>
      <xdr:nvPicPr>
        <xdr:cNvPr id="1155" name="Picture 363" descr="https://apps.fldfs.com/SURVEY/Images/spacer.gif">
          <a:extLst>
            <a:ext uri="{FF2B5EF4-FFF2-40B4-BE49-F238E27FC236}">
              <a16:creationId xmlns:a16="http://schemas.microsoft.com/office/drawing/2014/main" id="{00000000-0008-0000-0A00-000083040000}"/>
            </a:ext>
          </a:extLst>
        </xdr:cNvPr>
        <xdr:cNvPicPr>
          <a:picLocks noChangeAspect="1"/>
        </xdr:cNvPicPr>
      </xdr:nvPicPr>
      <xdr:blipFill>
        <a:blip xmlns:r="http://schemas.openxmlformats.org/officeDocument/2006/relationships" r:embed="rId1"/>
        <a:stretch>
          <a:fillRect/>
        </a:stretch>
      </xdr:blipFill>
      <xdr:spPr bwMode="auto">
        <a:xfrm>
          <a:off x="1400175" y="29384625"/>
          <a:ext cx="9525" cy="9525"/>
        </a:xfrm>
        <a:prstGeom prst="rect">
          <a:avLst/>
        </a:prstGeom>
        <a:noFill/>
        <a:ln w="9525">
          <a:noFill/>
        </a:ln>
      </xdr:spPr>
    </xdr:pic>
    <xdr:clientData/>
  </xdr:twoCellAnchor>
  <xdr:twoCellAnchor>
    <xdr:from>
      <xdr:col>8</xdr:col>
      <xdr:colOff>0</xdr:colOff>
      <xdr:row>146</xdr:row>
      <xdr:rowOff>0</xdr:rowOff>
    </xdr:from>
    <xdr:to>
      <xdr:col>8</xdr:col>
      <xdr:colOff>9525</xdr:colOff>
      <xdr:row>146</xdr:row>
      <xdr:rowOff>9525</xdr:rowOff>
    </xdr:to>
    <xdr:pic>
      <xdr:nvPicPr>
        <xdr:cNvPr id="1156" name="Picture 363" descr="https://apps.fldfs.com/SURVEY/Images/spacer.gif">
          <a:extLst>
            <a:ext uri="{FF2B5EF4-FFF2-40B4-BE49-F238E27FC236}">
              <a16:creationId xmlns:a16="http://schemas.microsoft.com/office/drawing/2014/main" id="{00000000-0008-0000-0A00-000084040000}"/>
            </a:ext>
          </a:extLst>
        </xdr:cNvPr>
        <xdr:cNvPicPr>
          <a:picLocks noChangeAspect="1"/>
        </xdr:cNvPicPr>
      </xdr:nvPicPr>
      <xdr:blipFill>
        <a:blip xmlns:r="http://schemas.openxmlformats.org/officeDocument/2006/relationships" r:embed="rId1"/>
        <a:stretch>
          <a:fillRect/>
        </a:stretch>
      </xdr:blipFill>
      <xdr:spPr bwMode="auto">
        <a:xfrm>
          <a:off x="1400175" y="29384625"/>
          <a:ext cx="9525" cy="9525"/>
        </a:xfrm>
        <a:prstGeom prst="rect">
          <a:avLst/>
        </a:prstGeom>
        <a:noFill/>
        <a:ln w="9525">
          <a:noFill/>
        </a:ln>
      </xdr:spPr>
    </xdr:pic>
    <xdr:clientData/>
  </xdr:twoCellAnchor>
  <xdr:twoCellAnchor>
    <xdr:from>
      <xdr:col>8</xdr:col>
      <xdr:colOff>0</xdr:colOff>
      <xdr:row>146</xdr:row>
      <xdr:rowOff>0</xdr:rowOff>
    </xdr:from>
    <xdr:to>
      <xdr:col>8</xdr:col>
      <xdr:colOff>9525</xdr:colOff>
      <xdr:row>146</xdr:row>
      <xdr:rowOff>9525</xdr:rowOff>
    </xdr:to>
    <xdr:pic>
      <xdr:nvPicPr>
        <xdr:cNvPr id="1157" name="Picture 363" descr="https://apps.fldfs.com/SURVEY/Images/spacer.gif">
          <a:extLst>
            <a:ext uri="{FF2B5EF4-FFF2-40B4-BE49-F238E27FC236}">
              <a16:creationId xmlns:a16="http://schemas.microsoft.com/office/drawing/2014/main" id="{00000000-0008-0000-0A00-000085040000}"/>
            </a:ext>
          </a:extLst>
        </xdr:cNvPr>
        <xdr:cNvPicPr>
          <a:picLocks noChangeAspect="1"/>
        </xdr:cNvPicPr>
      </xdr:nvPicPr>
      <xdr:blipFill>
        <a:blip xmlns:r="http://schemas.openxmlformats.org/officeDocument/2006/relationships" r:embed="rId1"/>
        <a:stretch>
          <a:fillRect/>
        </a:stretch>
      </xdr:blipFill>
      <xdr:spPr bwMode="auto">
        <a:xfrm>
          <a:off x="1400175" y="29384625"/>
          <a:ext cx="9525" cy="9525"/>
        </a:xfrm>
        <a:prstGeom prst="rect">
          <a:avLst/>
        </a:prstGeom>
        <a:noFill/>
        <a:ln w="9525">
          <a:noFill/>
        </a:ln>
      </xdr:spPr>
    </xdr:pic>
    <xdr:clientData/>
  </xdr:twoCellAnchor>
  <xdr:twoCellAnchor>
    <xdr:from>
      <xdr:col>8</xdr:col>
      <xdr:colOff>0</xdr:colOff>
      <xdr:row>147</xdr:row>
      <xdr:rowOff>0</xdr:rowOff>
    </xdr:from>
    <xdr:to>
      <xdr:col>8</xdr:col>
      <xdr:colOff>9525</xdr:colOff>
      <xdr:row>147</xdr:row>
      <xdr:rowOff>9525</xdr:rowOff>
    </xdr:to>
    <xdr:pic>
      <xdr:nvPicPr>
        <xdr:cNvPr id="1158" name="Picture 363" descr="https://apps.fldfs.com/SURVEY/Images/spacer.gif">
          <a:extLst>
            <a:ext uri="{FF2B5EF4-FFF2-40B4-BE49-F238E27FC236}">
              <a16:creationId xmlns:a16="http://schemas.microsoft.com/office/drawing/2014/main" id="{00000000-0008-0000-0A00-000086040000}"/>
            </a:ext>
          </a:extLst>
        </xdr:cNvPr>
        <xdr:cNvPicPr>
          <a:picLocks noChangeAspect="1"/>
        </xdr:cNvPicPr>
      </xdr:nvPicPr>
      <xdr:blipFill>
        <a:blip xmlns:r="http://schemas.openxmlformats.org/officeDocument/2006/relationships" r:embed="rId1"/>
        <a:stretch>
          <a:fillRect/>
        </a:stretch>
      </xdr:blipFill>
      <xdr:spPr bwMode="auto">
        <a:xfrm>
          <a:off x="1400175" y="29575125"/>
          <a:ext cx="9525" cy="9525"/>
        </a:xfrm>
        <a:prstGeom prst="rect">
          <a:avLst/>
        </a:prstGeom>
        <a:noFill/>
        <a:ln w="9525">
          <a:noFill/>
        </a:ln>
      </xdr:spPr>
    </xdr:pic>
    <xdr:clientData/>
  </xdr:twoCellAnchor>
  <xdr:twoCellAnchor>
    <xdr:from>
      <xdr:col>8</xdr:col>
      <xdr:colOff>0</xdr:colOff>
      <xdr:row>147</xdr:row>
      <xdr:rowOff>0</xdr:rowOff>
    </xdr:from>
    <xdr:to>
      <xdr:col>8</xdr:col>
      <xdr:colOff>9525</xdr:colOff>
      <xdr:row>147</xdr:row>
      <xdr:rowOff>9525</xdr:rowOff>
    </xdr:to>
    <xdr:pic>
      <xdr:nvPicPr>
        <xdr:cNvPr id="1159" name="Picture 363" descr="https://apps.fldfs.com/SURVEY/Images/spacer.gif">
          <a:extLst>
            <a:ext uri="{FF2B5EF4-FFF2-40B4-BE49-F238E27FC236}">
              <a16:creationId xmlns:a16="http://schemas.microsoft.com/office/drawing/2014/main" id="{00000000-0008-0000-0A00-000087040000}"/>
            </a:ext>
          </a:extLst>
        </xdr:cNvPr>
        <xdr:cNvPicPr>
          <a:picLocks noChangeAspect="1"/>
        </xdr:cNvPicPr>
      </xdr:nvPicPr>
      <xdr:blipFill>
        <a:blip xmlns:r="http://schemas.openxmlformats.org/officeDocument/2006/relationships" r:embed="rId1"/>
        <a:stretch>
          <a:fillRect/>
        </a:stretch>
      </xdr:blipFill>
      <xdr:spPr bwMode="auto">
        <a:xfrm>
          <a:off x="1400175" y="29575125"/>
          <a:ext cx="9525" cy="9525"/>
        </a:xfrm>
        <a:prstGeom prst="rect">
          <a:avLst/>
        </a:prstGeom>
        <a:noFill/>
        <a:ln w="9525">
          <a:noFill/>
        </a:ln>
      </xdr:spPr>
    </xdr:pic>
    <xdr:clientData/>
  </xdr:twoCellAnchor>
  <xdr:twoCellAnchor>
    <xdr:from>
      <xdr:col>8</xdr:col>
      <xdr:colOff>0</xdr:colOff>
      <xdr:row>147</xdr:row>
      <xdr:rowOff>0</xdr:rowOff>
    </xdr:from>
    <xdr:to>
      <xdr:col>8</xdr:col>
      <xdr:colOff>9525</xdr:colOff>
      <xdr:row>147</xdr:row>
      <xdr:rowOff>9525</xdr:rowOff>
    </xdr:to>
    <xdr:pic>
      <xdr:nvPicPr>
        <xdr:cNvPr id="1160" name="Picture 363" descr="https://apps.fldfs.com/SURVEY/Images/spacer.gif">
          <a:extLst>
            <a:ext uri="{FF2B5EF4-FFF2-40B4-BE49-F238E27FC236}">
              <a16:creationId xmlns:a16="http://schemas.microsoft.com/office/drawing/2014/main" id="{00000000-0008-0000-0A00-000088040000}"/>
            </a:ext>
          </a:extLst>
        </xdr:cNvPr>
        <xdr:cNvPicPr>
          <a:picLocks noChangeAspect="1"/>
        </xdr:cNvPicPr>
      </xdr:nvPicPr>
      <xdr:blipFill>
        <a:blip xmlns:r="http://schemas.openxmlformats.org/officeDocument/2006/relationships" r:embed="rId1"/>
        <a:stretch>
          <a:fillRect/>
        </a:stretch>
      </xdr:blipFill>
      <xdr:spPr bwMode="auto">
        <a:xfrm>
          <a:off x="1400175" y="29575125"/>
          <a:ext cx="9525" cy="9525"/>
        </a:xfrm>
        <a:prstGeom prst="rect">
          <a:avLst/>
        </a:prstGeom>
        <a:noFill/>
        <a:ln w="9525">
          <a:noFill/>
        </a:ln>
      </xdr:spPr>
    </xdr:pic>
    <xdr:clientData/>
  </xdr:twoCellAnchor>
  <xdr:twoCellAnchor>
    <xdr:from>
      <xdr:col>8</xdr:col>
      <xdr:colOff>0</xdr:colOff>
      <xdr:row>147</xdr:row>
      <xdr:rowOff>0</xdr:rowOff>
    </xdr:from>
    <xdr:to>
      <xdr:col>8</xdr:col>
      <xdr:colOff>9525</xdr:colOff>
      <xdr:row>147</xdr:row>
      <xdr:rowOff>9525</xdr:rowOff>
    </xdr:to>
    <xdr:pic>
      <xdr:nvPicPr>
        <xdr:cNvPr id="1161" name="Picture 363" descr="https://apps.fldfs.com/SURVEY/Images/spacer.gif">
          <a:extLst>
            <a:ext uri="{FF2B5EF4-FFF2-40B4-BE49-F238E27FC236}">
              <a16:creationId xmlns:a16="http://schemas.microsoft.com/office/drawing/2014/main" id="{00000000-0008-0000-0A00-000089040000}"/>
            </a:ext>
          </a:extLst>
        </xdr:cNvPr>
        <xdr:cNvPicPr>
          <a:picLocks noChangeAspect="1"/>
        </xdr:cNvPicPr>
      </xdr:nvPicPr>
      <xdr:blipFill>
        <a:blip xmlns:r="http://schemas.openxmlformats.org/officeDocument/2006/relationships" r:embed="rId1"/>
        <a:stretch>
          <a:fillRect/>
        </a:stretch>
      </xdr:blipFill>
      <xdr:spPr bwMode="auto">
        <a:xfrm>
          <a:off x="1400175" y="29575125"/>
          <a:ext cx="9525" cy="9525"/>
        </a:xfrm>
        <a:prstGeom prst="rect">
          <a:avLst/>
        </a:prstGeom>
        <a:noFill/>
        <a:ln w="9525">
          <a:noFill/>
        </a:ln>
      </xdr:spPr>
    </xdr:pic>
    <xdr:clientData/>
  </xdr:twoCellAnchor>
  <xdr:twoCellAnchor>
    <xdr:from>
      <xdr:col>8</xdr:col>
      <xdr:colOff>0</xdr:colOff>
      <xdr:row>147</xdr:row>
      <xdr:rowOff>0</xdr:rowOff>
    </xdr:from>
    <xdr:to>
      <xdr:col>8</xdr:col>
      <xdr:colOff>9525</xdr:colOff>
      <xdr:row>147</xdr:row>
      <xdr:rowOff>9525</xdr:rowOff>
    </xdr:to>
    <xdr:pic>
      <xdr:nvPicPr>
        <xdr:cNvPr id="1162" name="Picture 363" descr="https://apps.fldfs.com/SURVEY/Images/spacer.gif">
          <a:extLst>
            <a:ext uri="{FF2B5EF4-FFF2-40B4-BE49-F238E27FC236}">
              <a16:creationId xmlns:a16="http://schemas.microsoft.com/office/drawing/2014/main" id="{00000000-0008-0000-0A00-00008A040000}"/>
            </a:ext>
          </a:extLst>
        </xdr:cNvPr>
        <xdr:cNvPicPr>
          <a:picLocks noChangeAspect="1"/>
        </xdr:cNvPicPr>
      </xdr:nvPicPr>
      <xdr:blipFill>
        <a:blip xmlns:r="http://schemas.openxmlformats.org/officeDocument/2006/relationships" r:embed="rId1"/>
        <a:stretch>
          <a:fillRect/>
        </a:stretch>
      </xdr:blipFill>
      <xdr:spPr bwMode="auto">
        <a:xfrm>
          <a:off x="1400175" y="29575125"/>
          <a:ext cx="9525" cy="9525"/>
        </a:xfrm>
        <a:prstGeom prst="rect">
          <a:avLst/>
        </a:prstGeom>
        <a:noFill/>
        <a:ln w="9525">
          <a:noFill/>
        </a:ln>
      </xdr:spPr>
    </xdr:pic>
    <xdr:clientData/>
  </xdr:twoCellAnchor>
  <xdr:twoCellAnchor>
    <xdr:from>
      <xdr:col>8</xdr:col>
      <xdr:colOff>0</xdr:colOff>
      <xdr:row>147</xdr:row>
      <xdr:rowOff>0</xdr:rowOff>
    </xdr:from>
    <xdr:to>
      <xdr:col>8</xdr:col>
      <xdr:colOff>9525</xdr:colOff>
      <xdr:row>147</xdr:row>
      <xdr:rowOff>9525</xdr:rowOff>
    </xdr:to>
    <xdr:pic>
      <xdr:nvPicPr>
        <xdr:cNvPr id="1163" name="Picture 363" descr="https://apps.fldfs.com/SURVEY/Images/spacer.gif">
          <a:extLst>
            <a:ext uri="{FF2B5EF4-FFF2-40B4-BE49-F238E27FC236}">
              <a16:creationId xmlns:a16="http://schemas.microsoft.com/office/drawing/2014/main" id="{00000000-0008-0000-0A00-00008B040000}"/>
            </a:ext>
          </a:extLst>
        </xdr:cNvPr>
        <xdr:cNvPicPr>
          <a:picLocks noChangeAspect="1"/>
        </xdr:cNvPicPr>
      </xdr:nvPicPr>
      <xdr:blipFill>
        <a:blip xmlns:r="http://schemas.openxmlformats.org/officeDocument/2006/relationships" r:embed="rId1"/>
        <a:stretch>
          <a:fillRect/>
        </a:stretch>
      </xdr:blipFill>
      <xdr:spPr bwMode="auto">
        <a:xfrm>
          <a:off x="1400175" y="29575125"/>
          <a:ext cx="9525" cy="9525"/>
        </a:xfrm>
        <a:prstGeom prst="rect">
          <a:avLst/>
        </a:prstGeom>
        <a:noFill/>
        <a:ln w="9525">
          <a:noFill/>
        </a:ln>
      </xdr:spPr>
    </xdr:pic>
    <xdr:clientData/>
  </xdr:twoCellAnchor>
  <xdr:twoCellAnchor>
    <xdr:from>
      <xdr:col>8</xdr:col>
      <xdr:colOff>0</xdr:colOff>
      <xdr:row>147</xdr:row>
      <xdr:rowOff>0</xdr:rowOff>
    </xdr:from>
    <xdr:to>
      <xdr:col>8</xdr:col>
      <xdr:colOff>9525</xdr:colOff>
      <xdr:row>147</xdr:row>
      <xdr:rowOff>9525</xdr:rowOff>
    </xdr:to>
    <xdr:pic>
      <xdr:nvPicPr>
        <xdr:cNvPr id="1164" name="Picture 363" descr="https://apps.fldfs.com/SURVEY/Images/spacer.gif">
          <a:extLst>
            <a:ext uri="{FF2B5EF4-FFF2-40B4-BE49-F238E27FC236}">
              <a16:creationId xmlns:a16="http://schemas.microsoft.com/office/drawing/2014/main" id="{00000000-0008-0000-0A00-00008C040000}"/>
            </a:ext>
          </a:extLst>
        </xdr:cNvPr>
        <xdr:cNvPicPr>
          <a:picLocks noChangeAspect="1"/>
        </xdr:cNvPicPr>
      </xdr:nvPicPr>
      <xdr:blipFill>
        <a:blip xmlns:r="http://schemas.openxmlformats.org/officeDocument/2006/relationships" r:embed="rId1"/>
        <a:stretch>
          <a:fillRect/>
        </a:stretch>
      </xdr:blipFill>
      <xdr:spPr bwMode="auto">
        <a:xfrm>
          <a:off x="1400175" y="29575125"/>
          <a:ext cx="9525" cy="9525"/>
        </a:xfrm>
        <a:prstGeom prst="rect">
          <a:avLst/>
        </a:prstGeom>
        <a:noFill/>
        <a:ln w="9525">
          <a:noFill/>
        </a:ln>
      </xdr:spPr>
    </xdr:pic>
    <xdr:clientData/>
  </xdr:twoCellAnchor>
  <xdr:twoCellAnchor>
    <xdr:from>
      <xdr:col>8</xdr:col>
      <xdr:colOff>0</xdr:colOff>
      <xdr:row>148</xdr:row>
      <xdr:rowOff>0</xdr:rowOff>
    </xdr:from>
    <xdr:to>
      <xdr:col>8</xdr:col>
      <xdr:colOff>9525</xdr:colOff>
      <xdr:row>148</xdr:row>
      <xdr:rowOff>9525</xdr:rowOff>
    </xdr:to>
    <xdr:pic>
      <xdr:nvPicPr>
        <xdr:cNvPr id="1165" name="Picture 363" descr="https://apps.fldfs.com/SURVEY/Images/spacer.gif">
          <a:extLst>
            <a:ext uri="{FF2B5EF4-FFF2-40B4-BE49-F238E27FC236}">
              <a16:creationId xmlns:a16="http://schemas.microsoft.com/office/drawing/2014/main" id="{00000000-0008-0000-0A00-00008D040000}"/>
            </a:ext>
          </a:extLst>
        </xdr:cNvPr>
        <xdr:cNvPicPr>
          <a:picLocks noChangeAspect="1"/>
        </xdr:cNvPicPr>
      </xdr:nvPicPr>
      <xdr:blipFill>
        <a:blip xmlns:r="http://schemas.openxmlformats.org/officeDocument/2006/relationships" r:embed="rId1"/>
        <a:stretch>
          <a:fillRect/>
        </a:stretch>
      </xdr:blipFill>
      <xdr:spPr bwMode="auto">
        <a:xfrm>
          <a:off x="1400175" y="29765625"/>
          <a:ext cx="9525" cy="9525"/>
        </a:xfrm>
        <a:prstGeom prst="rect">
          <a:avLst/>
        </a:prstGeom>
        <a:noFill/>
        <a:ln w="9525">
          <a:noFill/>
        </a:ln>
      </xdr:spPr>
    </xdr:pic>
    <xdr:clientData/>
  </xdr:twoCellAnchor>
  <xdr:twoCellAnchor>
    <xdr:from>
      <xdr:col>8</xdr:col>
      <xdr:colOff>0</xdr:colOff>
      <xdr:row>148</xdr:row>
      <xdr:rowOff>0</xdr:rowOff>
    </xdr:from>
    <xdr:to>
      <xdr:col>8</xdr:col>
      <xdr:colOff>9525</xdr:colOff>
      <xdr:row>148</xdr:row>
      <xdr:rowOff>9525</xdr:rowOff>
    </xdr:to>
    <xdr:pic>
      <xdr:nvPicPr>
        <xdr:cNvPr id="1166" name="Picture 363" descr="https://apps.fldfs.com/SURVEY/Images/spacer.gif">
          <a:extLst>
            <a:ext uri="{FF2B5EF4-FFF2-40B4-BE49-F238E27FC236}">
              <a16:creationId xmlns:a16="http://schemas.microsoft.com/office/drawing/2014/main" id="{00000000-0008-0000-0A00-00008E040000}"/>
            </a:ext>
          </a:extLst>
        </xdr:cNvPr>
        <xdr:cNvPicPr>
          <a:picLocks noChangeAspect="1"/>
        </xdr:cNvPicPr>
      </xdr:nvPicPr>
      <xdr:blipFill>
        <a:blip xmlns:r="http://schemas.openxmlformats.org/officeDocument/2006/relationships" r:embed="rId1"/>
        <a:stretch>
          <a:fillRect/>
        </a:stretch>
      </xdr:blipFill>
      <xdr:spPr bwMode="auto">
        <a:xfrm>
          <a:off x="1400175" y="29765625"/>
          <a:ext cx="9525" cy="9525"/>
        </a:xfrm>
        <a:prstGeom prst="rect">
          <a:avLst/>
        </a:prstGeom>
        <a:noFill/>
        <a:ln w="9525">
          <a:noFill/>
        </a:ln>
      </xdr:spPr>
    </xdr:pic>
    <xdr:clientData/>
  </xdr:twoCellAnchor>
  <xdr:twoCellAnchor>
    <xdr:from>
      <xdr:col>8</xdr:col>
      <xdr:colOff>0</xdr:colOff>
      <xdr:row>148</xdr:row>
      <xdr:rowOff>0</xdr:rowOff>
    </xdr:from>
    <xdr:to>
      <xdr:col>8</xdr:col>
      <xdr:colOff>9525</xdr:colOff>
      <xdr:row>148</xdr:row>
      <xdr:rowOff>9525</xdr:rowOff>
    </xdr:to>
    <xdr:pic>
      <xdr:nvPicPr>
        <xdr:cNvPr id="1167" name="Picture 363" descr="https://apps.fldfs.com/SURVEY/Images/spacer.gif">
          <a:extLst>
            <a:ext uri="{FF2B5EF4-FFF2-40B4-BE49-F238E27FC236}">
              <a16:creationId xmlns:a16="http://schemas.microsoft.com/office/drawing/2014/main" id="{00000000-0008-0000-0A00-00008F040000}"/>
            </a:ext>
          </a:extLst>
        </xdr:cNvPr>
        <xdr:cNvPicPr>
          <a:picLocks noChangeAspect="1"/>
        </xdr:cNvPicPr>
      </xdr:nvPicPr>
      <xdr:blipFill>
        <a:blip xmlns:r="http://schemas.openxmlformats.org/officeDocument/2006/relationships" r:embed="rId1"/>
        <a:stretch>
          <a:fillRect/>
        </a:stretch>
      </xdr:blipFill>
      <xdr:spPr bwMode="auto">
        <a:xfrm>
          <a:off x="1400175" y="29765625"/>
          <a:ext cx="9525" cy="9525"/>
        </a:xfrm>
        <a:prstGeom prst="rect">
          <a:avLst/>
        </a:prstGeom>
        <a:noFill/>
        <a:ln w="9525">
          <a:noFill/>
        </a:ln>
      </xdr:spPr>
    </xdr:pic>
    <xdr:clientData/>
  </xdr:twoCellAnchor>
  <xdr:twoCellAnchor>
    <xdr:from>
      <xdr:col>8</xdr:col>
      <xdr:colOff>0</xdr:colOff>
      <xdr:row>148</xdr:row>
      <xdr:rowOff>0</xdr:rowOff>
    </xdr:from>
    <xdr:to>
      <xdr:col>8</xdr:col>
      <xdr:colOff>9525</xdr:colOff>
      <xdr:row>148</xdr:row>
      <xdr:rowOff>9525</xdr:rowOff>
    </xdr:to>
    <xdr:pic>
      <xdr:nvPicPr>
        <xdr:cNvPr id="1168" name="Picture 363" descr="https://apps.fldfs.com/SURVEY/Images/spacer.gif">
          <a:extLst>
            <a:ext uri="{FF2B5EF4-FFF2-40B4-BE49-F238E27FC236}">
              <a16:creationId xmlns:a16="http://schemas.microsoft.com/office/drawing/2014/main" id="{00000000-0008-0000-0A00-000090040000}"/>
            </a:ext>
          </a:extLst>
        </xdr:cNvPr>
        <xdr:cNvPicPr>
          <a:picLocks noChangeAspect="1"/>
        </xdr:cNvPicPr>
      </xdr:nvPicPr>
      <xdr:blipFill>
        <a:blip xmlns:r="http://schemas.openxmlformats.org/officeDocument/2006/relationships" r:embed="rId1"/>
        <a:stretch>
          <a:fillRect/>
        </a:stretch>
      </xdr:blipFill>
      <xdr:spPr bwMode="auto">
        <a:xfrm>
          <a:off x="1400175" y="29765625"/>
          <a:ext cx="9525" cy="9525"/>
        </a:xfrm>
        <a:prstGeom prst="rect">
          <a:avLst/>
        </a:prstGeom>
        <a:noFill/>
        <a:ln w="9525">
          <a:noFill/>
        </a:ln>
      </xdr:spPr>
    </xdr:pic>
    <xdr:clientData/>
  </xdr:twoCellAnchor>
  <xdr:twoCellAnchor>
    <xdr:from>
      <xdr:col>8</xdr:col>
      <xdr:colOff>0</xdr:colOff>
      <xdr:row>148</xdr:row>
      <xdr:rowOff>0</xdr:rowOff>
    </xdr:from>
    <xdr:to>
      <xdr:col>8</xdr:col>
      <xdr:colOff>9525</xdr:colOff>
      <xdr:row>148</xdr:row>
      <xdr:rowOff>9525</xdr:rowOff>
    </xdr:to>
    <xdr:pic>
      <xdr:nvPicPr>
        <xdr:cNvPr id="1169" name="Picture 363" descr="https://apps.fldfs.com/SURVEY/Images/spacer.gif">
          <a:extLst>
            <a:ext uri="{FF2B5EF4-FFF2-40B4-BE49-F238E27FC236}">
              <a16:creationId xmlns:a16="http://schemas.microsoft.com/office/drawing/2014/main" id="{00000000-0008-0000-0A00-000091040000}"/>
            </a:ext>
          </a:extLst>
        </xdr:cNvPr>
        <xdr:cNvPicPr>
          <a:picLocks noChangeAspect="1"/>
        </xdr:cNvPicPr>
      </xdr:nvPicPr>
      <xdr:blipFill>
        <a:blip xmlns:r="http://schemas.openxmlformats.org/officeDocument/2006/relationships" r:embed="rId1"/>
        <a:stretch>
          <a:fillRect/>
        </a:stretch>
      </xdr:blipFill>
      <xdr:spPr bwMode="auto">
        <a:xfrm>
          <a:off x="1400175" y="29765625"/>
          <a:ext cx="9525" cy="9525"/>
        </a:xfrm>
        <a:prstGeom prst="rect">
          <a:avLst/>
        </a:prstGeom>
        <a:noFill/>
        <a:ln w="9525">
          <a:noFill/>
        </a:ln>
      </xdr:spPr>
    </xdr:pic>
    <xdr:clientData/>
  </xdr:twoCellAnchor>
  <xdr:twoCellAnchor>
    <xdr:from>
      <xdr:col>8</xdr:col>
      <xdr:colOff>0</xdr:colOff>
      <xdr:row>148</xdr:row>
      <xdr:rowOff>0</xdr:rowOff>
    </xdr:from>
    <xdr:to>
      <xdr:col>8</xdr:col>
      <xdr:colOff>9525</xdr:colOff>
      <xdr:row>148</xdr:row>
      <xdr:rowOff>9525</xdr:rowOff>
    </xdr:to>
    <xdr:pic>
      <xdr:nvPicPr>
        <xdr:cNvPr id="1170" name="Picture 363" descr="https://apps.fldfs.com/SURVEY/Images/spacer.gif">
          <a:extLst>
            <a:ext uri="{FF2B5EF4-FFF2-40B4-BE49-F238E27FC236}">
              <a16:creationId xmlns:a16="http://schemas.microsoft.com/office/drawing/2014/main" id="{00000000-0008-0000-0A00-000092040000}"/>
            </a:ext>
          </a:extLst>
        </xdr:cNvPr>
        <xdr:cNvPicPr>
          <a:picLocks noChangeAspect="1"/>
        </xdr:cNvPicPr>
      </xdr:nvPicPr>
      <xdr:blipFill>
        <a:blip xmlns:r="http://schemas.openxmlformats.org/officeDocument/2006/relationships" r:embed="rId1"/>
        <a:stretch>
          <a:fillRect/>
        </a:stretch>
      </xdr:blipFill>
      <xdr:spPr bwMode="auto">
        <a:xfrm>
          <a:off x="1400175" y="29765625"/>
          <a:ext cx="9525" cy="9525"/>
        </a:xfrm>
        <a:prstGeom prst="rect">
          <a:avLst/>
        </a:prstGeom>
        <a:noFill/>
        <a:ln w="9525">
          <a:noFill/>
        </a:ln>
      </xdr:spPr>
    </xdr:pic>
    <xdr:clientData/>
  </xdr:twoCellAnchor>
  <xdr:twoCellAnchor>
    <xdr:from>
      <xdr:col>8</xdr:col>
      <xdr:colOff>0</xdr:colOff>
      <xdr:row>148</xdr:row>
      <xdr:rowOff>0</xdr:rowOff>
    </xdr:from>
    <xdr:to>
      <xdr:col>8</xdr:col>
      <xdr:colOff>9525</xdr:colOff>
      <xdr:row>148</xdr:row>
      <xdr:rowOff>9525</xdr:rowOff>
    </xdr:to>
    <xdr:pic>
      <xdr:nvPicPr>
        <xdr:cNvPr id="1171" name="Picture 363" descr="https://apps.fldfs.com/SURVEY/Images/spacer.gif">
          <a:extLst>
            <a:ext uri="{FF2B5EF4-FFF2-40B4-BE49-F238E27FC236}">
              <a16:creationId xmlns:a16="http://schemas.microsoft.com/office/drawing/2014/main" id="{00000000-0008-0000-0A00-000093040000}"/>
            </a:ext>
          </a:extLst>
        </xdr:cNvPr>
        <xdr:cNvPicPr>
          <a:picLocks noChangeAspect="1"/>
        </xdr:cNvPicPr>
      </xdr:nvPicPr>
      <xdr:blipFill>
        <a:blip xmlns:r="http://schemas.openxmlformats.org/officeDocument/2006/relationships" r:embed="rId1"/>
        <a:stretch>
          <a:fillRect/>
        </a:stretch>
      </xdr:blipFill>
      <xdr:spPr bwMode="auto">
        <a:xfrm>
          <a:off x="1400175" y="29765625"/>
          <a:ext cx="9525" cy="9525"/>
        </a:xfrm>
        <a:prstGeom prst="rect">
          <a:avLst/>
        </a:prstGeom>
        <a:noFill/>
        <a:ln w="9525">
          <a:noFill/>
        </a:ln>
      </xdr:spPr>
    </xdr:pic>
    <xdr:clientData/>
  </xdr:twoCellAnchor>
  <xdr:twoCellAnchor>
    <xdr:from>
      <xdr:col>8</xdr:col>
      <xdr:colOff>0</xdr:colOff>
      <xdr:row>149</xdr:row>
      <xdr:rowOff>0</xdr:rowOff>
    </xdr:from>
    <xdr:to>
      <xdr:col>8</xdr:col>
      <xdr:colOff>9525</xdr:colOff>
      <xdr:row>149</xdr:row>
      <xdr:rowOff>9525</xdr:rowOff>
    </xdr:to>
    <xdr:pic>
      <xdr:nvPicPr>
        <xdr:cNvPr id="1172" name="Picture 363" descr="https://apps.fldfs.com/SURVEY/Images/spacer.gif">
          <a:extLst>
            <a:ext uri="{FF2B5EF4-FFF2-40B4-BE49-F238E27FC236}">
              <a16:creationId xmlns:a16="http://schemas.microsoft.com/office/drawing/2014/main" id="{00000000-0008-0000-0A00-000094040000}"/>
            </a:ext>
          </a:extLst>
        </xdr:cNvPr>
        <xdr:cNvPicPr>
          <a:picLocks noChangeAspect="1"/>
        </xdr:cNvPicPr>
      </xdr:nvPicPr>
      <xdr:blipFill>
        <a:blip xmlns:r="http://schemas.openxmlformats.org/officeDocument/2006/relationships" r:embed="rId1"/>
        <a:stretch>
          <a:fillRect/>
        </a:stretch>
      </xdr:blipFill>
      <xdr:spPr bwMode="auto">
        <a:xfrm>
          <a:off x="1400175" y="29956125"/>
          <a:ext cx="9525" cy="9525"/>
        </a:xfrm>
        <a:prstGeom prst="rect">
          <a:avLst/>
        </a:prstGeom>
        <a:noFill/>
        <a:ln w="9525">
          <a:noFill/>
        </a:ln>
      </xdr:spPr>
    </xdr:pic>
    <xdr:clientData/>
  </xdr:twoCellAnchor>
  <xdr:twoCellAnchor>
    <xdr:from>
      <xdr:col>8</xdr:col>
      <xdr:colOff>0</xdr:colOff>
      <xdr:row>149</xdr:row>
      <xdr:rowOff>0</xdr:rowOff>
    </xdr:from>
    <xdr:to>
      <xdr:col>8</xdr:col>
      <xdr:colOff>9525</xdr:colOff>
      <xdr:row>149</xdr:row>
      <xdr:rowOff>9525</xdr:rowOff>
    </xdr:to>
    <xdr:pic>
      <xdr:nvPicPr>
        <xdr:cNvPr id="1173" name="Picture 363" descr="https://apps.fldfs.com/SURVEY/Images/spacer.gif">
          <a:extLst>
            <a:ext uri="{FF2B5EF4-FFF2-40B4-BE49-F238E27FC236}">
              <a16:creationId xmlns:a16="http://schemas.microsoft.com/office/drawing/2014/main" id="{00000000-0008-0000-0A00-000095040000}"/>
            </a:ext>
          </a:extLst>
        </xdr:cNvPr>
        <xdr:cNvPicPr>
          <a:picLocks noChangeAspect="1"/>
        </xdr:cNvPicPr>
      </xdr:nvPicPr>
      <xdr:blipFill>
        <a:blip xmlns:r="http://schemas.openxmlformats.org/officeDocument/2006/relationships" r:embed="rId1"/>
        <a:stretch>
          <a:fillRect/>
        </a:stretch>
      </xdr:blipFill>
      <xdr:spPr bwMode="auto">
        <a:xfrm>
          <a:off x="1400175" y="29956125"/>
          <a:ext cx="9525" cy="9525"/>
        </a:xfrm>
        <a:prstGeom prst="rect">
          <a:avLst/>
        </a:prstGeom>
        <a:noFill/>
        <a:ln w="9525">
          <a:noFill/>
        </a:ln>
      </xdr:spPr>
    </xdr:pic>
    <xdr:clientData/>
  </xdr:twoCellAnchor>
  <xdr:twoCellAnchor>
    <xdr:from>
      <xdr:col>8</xdr:col>
      <xdr:colOff>0</xdr:colOff>
      <xdr:row>149</xdr:row>
      <xdr:rowOff>0</xdr:rowOff>
    </xdr:from>
    <xdr:to>
      <xdr:col>8</xdr:col>
      <xdr:colOff>9525</xdr:colOff>
      <xdr:row>149</xdr:row>
      <xdr:rowOff>9525</xdr:rowOff>
    </xdr:to>
    <xdr:pic>
      <xdr:nvPicPr>
        <xdr:cNvPr id="1174" name="Picture 363" descr="https://apps.fldfs.com/SURVEY/Images/spacer.gif">
          <a:extLst>
            <a:ext uri="{FF2B5EF4-FFF2-40B4-BE49-F238E27FC236}">
              <a16:creationId xmlns:a16="http://schemas.microsoft.com/office/drawing/2014/main" id="{00000000-0008-0000-0A00-000096040000}"/>
            </a:ext>
          </a:extLst>
        </xdr:cNvPr>
        <xdr:cNvPicPr>
          <a:picLocks noChangeAspect="1"/>
        </xdr:cNvPicPr>
      </xdr:nvPicPr>
      <xdr:blipFill>
        <a:blip xmlns:r="http://schemas.openxmlformats.org/officeDocument/2006/relationships" r:embed="rId1"/>
        <a:stretch>
          <a:fillRect/>
        </a:stretch>
      </xdr:blipFill>
      <xdr:spPr bwMode="auto">
        <a:xfrm>
          <a:off x="1400175" y="29956125"/>
          <a:ext cx="9525" cy="9525"/>
        </a:xfrm>
        <a:prstGeom prst="rect">
          <a:avLst/>
        </a:prstGeom>
        <a:noFill/>
        <a:ln w="9525">
          <a:noFill/>
        </a:ln>
      </xdr:spPr>
    </xdr:pic>
    <xdr:clientData/>
  </xdr:twoCellAnchor>
  <xdr:twoCellAnchor>
    <xdr:from>
      <xdr:col>8</xdr:col>
      <xdr:colOff>0</xdr:colOff>
      <xdr:row>149</xdr:row>
      <xdr:rowOff>0</xdr:rowOff>
    </xdr:from>
    <xdr:to>
      <xdr:col>8</xdr:col>
      <xdr:colOff>9525</xdr:colOff>
      <xdr:row>149</xdr:row>
      <xdr:rowOff>9525</xdr:rowOff>
    </xdr:to>
    <xdr:pic>
      <xdr:nvPicPr>
        <xdr:cNvPr id="1175" name="Picture 363" descr="https://apps.fldfs.com/SURVEY/Images/spacer.gif">
          <a:extLst>
            <a:ext uri="{FF2B5EF4-FFF2-40B4-BE49-F238E27FC236}">
              <a16:creationId xmlns:a16="http://schemas.microsoft.com/office/drawing/2014/main" id="{00000000-0008-0000-0A00-000097040000}"/>
            </a:ext>
          </a:extLst>
        </xdr:cNvPr>
        <xdr:cNvPicPr>
          <a:picLocks noChangeAspect="1"/>
        </xdr:cNvPicPr>
      </xdr:nvPicPr>
      <xdr:blipFill>
        <a:blip xmlns:r="http://schemas.openxmlformats.org/officeDocument/2006/relationships" r:embed="rId1"/>
        <a:stretch>
          <a:fillRect/>
        </a:stretch>
      </xdr:blipFill>
      <xdr:spPr bwMode="auto">
        <a:xfrm>
          <a:off x="1400175" y="29956125"/>
          <a:ext cx="9525" cy="9525"/>
        </a:xfrm>
        <a:prstGeom prst="rect">
          <a:avLst/>
        </a:prstGeom>
        <a:noFill/>
        <a:ln w="9525">
          <a:noFill/>
        </a:ln>
      </xdr:spPr>
    </xdr:pic>
    <xdr:clientData/>
  </xdr:twoCellAnchor>
  <xdr:twoCellAnchor>
    <xdr:from>
      <xdr:col>8</xdr:col>
      <xdr:colOff>0</xdr:colOff>
      <xdr:row>149</xdr:row>
      <xdr:rowOff>0</xdr:rowOff>
    </xdr:from>
    <xdr:to>
      <xdr:col>8</xdr:col>
      <xdr:colOff>9525</xdr:colOff>
      <xdr:row>149</xdr:row>
      <xdr:rowOff>9525</xdr:rowOff>
    </xdr:to>
    <xdr:pic>
      <xdr:nvPicPr>
        <xdr:cNvPr id="1176" name="Picture 363" descr="https://apps.fldfs.com/SURVEY/Images/spacer.gif">
          <a:extLst>
            <a:ext uri="{FF2B5EF4-FFF2-40B4-BE49-F238E27FC236}">
              <a16:creationId xmlns:a16="http://schemas.microsoft.com/office/drawing/2014/main" id="{00000000-0008-0000-0A00-000098040000}"/>
            </a:ext>
          </a:extLst>
        </xdr:cNvPr>
        <xdr:cNvPicPr>
          <a:picLocks noChangeAspect="1"/>
        </xdr:cNvPicPr>
      </xdr:nvPicPr>
      <xdr:blipFill>
        <a:blip xmlns:r="http://schemas.openxmlformats.org/officeDocument/2006/relationships" r:embed="rId1"/>
        <a:stretch>
          <a:fillRect/>
        </a:stretch>
      </xdr:blipFill>
      <xdr:spPr bwMode="auto">
        <a:xfrm>
          <a:off x="1400175" y="29956125"/>
          <a:ext cx="9525" cy="9525"/>
        </a:xfrm>
        <a:prstGeom prst="rect">
          <a:avLst/>
        </a:prstGeom>
        <a:noFill/>
        <a:ln w="9525">
          <a:noFill/>
        </a:ln>
      </xdr:spPr>
    </xdr:pic>
    <xdr:clientData/>
  </xdr:twoCellAnchor>
  <xdr:twoCellAnchor>
    <xdr:from>
      <xdr:col>8</xdr:col>
      <xdr:colOff>0</xdr:colOff>
      <xdr:row>149</xdr:row>
      <xdr:rowOff>0</xdr:rowOff>
    </xdr:from>
    <xdr:to>
      <xdr:col>8</xdr:col>
      <xdr:colOff>9525</xdr:colOff>
      <xdr:row>149</xdr:row>
      <xdr:rowOff>9525</xdr:rowOff>
    </xdr:to>
    <xdr:pic>
      <xdr:nvPicPr>
        <xdr:cNvPr id="1177" name="Picture 363" descr="https://apps.fldfs.com/SURVEY/Images/spacer.gif">
          <a:extLst>
            <a:ext uri="{FF2B5EF4-FFF2-40B4-BE49-F238E27FC236}">
              <a16:creationId xmlns:a16="http://schemas.microsoft.com/office/drawing/2014/main" id="{00000000-0008-0000-0A00-000099040000}"/>
            </a:ext>
          </a:extLst>
        </xdr:cNvPr>
        <xdr:cNvPicPr>
          <a:picLocks noChangeAspect="1"/>
        </xdr:cNvPicPr>
      </xdr:nvPicPr>
      <xdr:blipFill>
        <a:blip xmlns:r="http://schemas.openxmlformats.org/officeDocument/2006/relationships" r:embed="rId1"/>
        <a:stretch>
          <a:fillRect/>
        </a:stretch>
      </xdr:blipFill>
      <xdr:spPr bwMode="auto">
        <a:xfrm>
          <a:off x="1400175" y="29956125"/>
          <a:ext cx="9525" cy="9525"/>
        </a:xfrm>
        <a:prstGeom prst="rect">
          <a:avLst/>
        </a:prstGeom>
        <a:noFill/>
        <a:ln w="9525">
          <a:noFill/>
        </a:ln>
      </xdr:spPr>
    </xdr:pic>
    <xdr:clientData/>
  </xdr:twoCellAnchor>
  <xdr:twoCellAnchor>
    <xdr:from>
      <xdr:col>8</xdr:col>
      <xdr:colOff>0</xdr:colOff>
      <xdr:row>149</xdr:row>
      <xdr:rowOff>0</xdr:rowOff>
    </xdr:from>
    <xdr:to>
      <xdr:col>8</xdr:col>
      <xdr:colOff>9525</xdr:colOff>
      <xdr:row>149</xdr:row>
      <xdr:rowOff>9525</xdr:rowOff>
    </xdr:to>
    <xdr:pic>
      <xdr:nvPicPr>
        <xdr:cNvPr id="1178" name="Picture 363" descr="https://apps.fldfs.com/SURVEY/Images/spacer.gif">
          <a:extLst>
            <a:ext uri="{FF2B5EF4-FFF2-40B4-BE49-F238E27FC236}">
              <a16:creationId xmlns:a16="http://schemas.microsoft.com/office/drawing/2014/main" id="{00000000-0008-0000-0A00-00009A040000}"/>
            </a:ext>
          </a:extLst>
        </xdr:cNvPr>
        <xdr:cNvPicPr>
          <a:picLocks noChangeAspect="1"/>
        </xdr:cNvPicPr>
      </xdr:nvPicPr>
      <xdr:blipFill>
        <a:blip xmlns:r="http://schemas.openxmlformats.org/officeDocument/2006/relationships" r:embed="rId1"/>
        <a:stretch>
          <a:fillRect/>
        </a:stretch>
      </xdr:blipFill>
      <xdr:spPr bwMode="auto">
        <a:xfrm>
          <a:off x="1400175" y="29956125"/>
          <a:ext cx="9525" cy="9525"/>
        </a:xfrm>
        <a:prstGeom prst="rect">
          <a:avLst/>
        </a:prstGeom>
        <a:noFill/>
        <a:ln w="9525">
          <a:noFill/>
        </a:ln>
      </xdr:spPr>
    </xdr:pic>
    <xdr:clientData/>
  </xdr:twoCellAnchor>
  <xdr:twoCellAnchor>
    <xdr:from>
      <xdr:col>8</xdr:col>
      <xdr:colOff>0</xdr:colOff>
      <xdr:row>150</xdr:row>
      <xdr:rowOff>0</xdr:rowOff>
    </xdr:from>
    <xdr:to>
      <xdr:col>8</xdr:col>
      <xdr:colOff>9525</xdr:colOff>
      <xdr:row>150</xdr:row>
      <xdr:rowOff>9525</xdr:rowOff>
    </xdr:to>
    <xdr:pic>
      <xdr:nvPicPr>
        <xdr:cNvPr id="1179" name="Picture 363" descr="https://apps.fldfs.com/SURVEY/Images/spacer.gif">
          <a:extLst>
            <a:ext uri="{FF2B5EF4-FFF2-40B4-BE49-F238E27FC236}">
              <a16:creationId xmlns:a16="http://schemas.microsoft.com/office/drawing/2014/main" id="{00000000-0008-0000-0A00-00009B040000}"/>
            </a:ext>
          </a:extLst>
        </xdr:cNvPr>
        <xdr:cNvPicPr>
          <a:picLocks noChangeAspect="1"/>
        </xdr:cNvPicPr>
      </xdr:nvPicPr>
      <xdr:blipFill>
        <a:blip xmlns:r="http://schemas.openxmlformats.org/officeDocument/2006/relationships" r:embed="rId1"/>
        <a:stretch>
          <a:fillRect/>
        </a:stretch>
      </xdr:blipFill>
      <xdr:spPr bwMode="auto">
        <a:xfrm>
          <a:off x="1400175" y="30146625"/>
          <a:ext cx="9525" cy="9525"/>
        </a:xfrm>
        <a:prstGeom prst="rect">
          <a:avLst/>
        </a:prstGeom>
        <a:noFill/>
        <a:ln w="9525">
          <a:noFill/>
        </a:ln>
      </xdr:spPr>
    </xdr:pic>
    <xdr:clientData/>
  </xdr:twoCellAnchor>
  <xdr:twoCellAnchor>
    <xdr:from>
      <xdr:col>8</xdr:col>
      <xdr:colOff>0</xdr:colOff>
      <xdr:row>150</xdr:row>
      <xdr:rowOff>0</xdr:rowOff>
    </xdr:from>
    <xdr:to>
      <xdr:col>8</xdr:col>
      <xdr:colOff>9525</xdr:colOff>
      <xdr:row>150</xdr:row>
      <xdr:rowOff>9525</xdr:rowOff>
    </xdr:to>
    <xdr:pic>
      <xdr:nvPicPr>
        <xdr:cNvPr id="1180" name="Picture 363" descr="https://apps.fldfs.com/SURVEY/Images/spacer.gif">
          <a:extLst>
            <a:ext uri="{FF2B5EF4-FFF2-40B4-BE49-F238E27FC236}">
              <a16:creationId xmlns:a16="http://schemas.microsoft.com/office/drawing/2014/main" id="{00000000-0008-0000-0A00-00009C040000}"/>
            </a:ext>
          </a:extLst>
        </xdr:cNvPr>
        <xdr:cNvPicPr>
          <a:picLocks noChangeAspect="1"/>
        </xdr:cNvPicPr>
      </xdr:nvPicPr>
      <xdr:blipFill>
        <a:blip xmlns:r="http://schemas.openxmlformats.org/officeDocument/2006/relationships" r:embed="rId1"/>
        <a:stretch>
          <a:fillRect/>
        </a:stretch>
      </xdr:blipFill>
      <xdr:spPr bwMode="auto">
        <a:xfrm>
          <a:off x="1400175" y="30146625"/>
          <a:ext cx="9525" cy="9525"/>
        </a:xfrm>
        <a:prstGeom prst="rect">
          <a:avLst/>
        </a:prstGeom>
        <a:noFill/>
        <a:ln w="9525">
          <a:noFill/>
        </a:ln>
      </xdr:spPr>
    </xdr:pic>
    <xdr:clientData/>
  </xdr:twoCellAnchor>
  <xdr:twoCellAnchor>
    <xdr:from>
      <xdr:col>8</xdr:col>
      <xdr:colOff>0</xdr:colOff>
      <xdr:row>150</xdr:row>
      <xdr:rowOff>0</xdr:rowOff>
    </xdr:from>
    <xdr:to>
      <xdr:col>8</xdr:col>
      <xdr:colOff>9525</xdr:colOff>
      <xdr:row>150</xdr:row>
      <xdr:rowOff>9525</xdr:rowOff>
    </xdr:to>
    <xdr:pic>
      <xdr:nvPicPr>
        <xdr:cNvPr id="1181" name="Picture 363" descr="https://apps.fldfs.com/SURVEY/Images/spacer.gif">
          <a:extLst>
            <a:ext uri="{FF2B5EF4-FFF2-40B4-BE49-F238E27FC236}">
              <a16:creationId xmlns:a16="http://schemas.microsoft.com/office/drawing/2014/main" id="{00000000-0008-0000-0A00-00009D040000}"/>
            </a:ext>
          </a:extLst>
        </xdr:cNvPr>
        <xdr:cNvPicPr>
          <a:picLocks noChangeAspect="1"/>
        </xdr:cNvPicPr>
      </xdr:nvPicPr>
      <xdr:blipFill>
        <a:blip xmlns:r="http://schemas.openxmlformats.org/officeDocument/2006/relationships" r:embed="rId1"/>
        <a:stretch>
          <a:fillRect/>
        </a:stretch>
      </xdr:blipFill>
      <xdr:spPr bwMode="auto">
        <a:xfrm>
          <a:off x="1400175" y="30146625"/>
          <a:ext cx="9525" cy="9525"/>
        </a:xfrm>
        <a:prstGeom prst="rect">
          <a:avLst/>
        </a:prstGeom>
        <a:noFill/>
        <a:ln w="9525">
          <a:noFill/>
        </a:ln>
      </xdr:spPr>
    </xdr:pic>
    <xdr:clientData/>
  </xdr:twoCellAnchor>
  <xdr:twoCellAnchor>
    <xdr:from>
      <xdr:col>8</xdr:col>
      <xdr:colOff>0</xdr:colOff>
      <xdr:row>150</xdr:row>
      <xdr:rowOff>0</xdr:rowOff>
    </xdr:from>
    <xdr:to>
      <xdr:col>8</xdr:col>
      <xdr:colOff>9525</xdr:colOff>
      <xdr:row>150</xdr:row>
      <xdr:rowOff>9525</xdr:rowOff>
    </xdr:to>
    <xdr:pic>
      <xdr:nvPicPr>
        <xdr:cNvPr id="1182" name="Picture 363" descr="https://apps.fldfs.com/SURVEY/Images/spacer.gif">
          <a:extLst>
            <a:ext uri="{FF2B5EF4-FFF2-40B4-BE49-F238E27FC236}">
              <a16:creationId xmlns:a16="http://schemas.microsoft.com/office/drawing/2014/main" id="{00000000-0008-0000-0A00-00009E040000}"/>
            </a:ext>
          </a:extLst>
        </xdr:cNvPr>
        <xdr:cNvPicPr>
          <a:picLocks noChangeAspect="1"/>
        </xdr:cNvPicPr>
      </xdr:nvPicPr>
      <xdr:blipFill>
        <a:blip xmlns:r="http://schemas.openxmlformats.org/officeDocument/2006/relationships" r:embed="rId1"/>
        <a:stretch>
          <a:fillRect/>
        </a:stretch>
      </xdr:blipFill>
      <xdr:spPr bwMode="auto">
        <a:xfrm>
          <a:off x="1400175" y="30146625"/>
          <a:ext cx="9525" cy="9525"/>
        </a:xfrm>
        <a:prstGeom prst="rect">
          <a:avLst/>
        </a:prstGeom>
        <a:noFill/>
        <a:ln w="9525">
          <a:noFill/>
        </a:ln>
      </xdr:spPr>
    </xdr:pic>
    <xdr:clientData/>
  </xdr:twoCellAnchor>
  <xdr:twoCellAnchor>
    <xdr:from>
      <xdr:col>8</xdr:col>
      <xdr:colOff>0</xdr:colOff>
      <xdr:row>150</xdr:row>
      <xdr:rowOff>0</xdr:rowOff>
    </xdr:from>
    <xdr:to>
      <xdr:col>8</xdr:col>
      <xdr:colOff>9525</xdr:colOff>
      <xdr:row>150</xdr:row>
      <xdr:rowOff>9525</xdr:rowOff>
    </xdr:to>
    <xdr:pic>
      <xdr:nvPicPr>
        <xdr:cNvPr id="1183" name="Picture 363" descr="https://apps.fldfs.com/SURVEY/Images/spacer.gif">
          <a:extLst>
            <a:ext uri="{FF2B5EF4-FFF2-40B4-BE49-F238E27FC236}">
              <a16:creationId xmlns:a16="http://schemas.microsoft.com/office/drawing/2014/main" id="{00000000-0008-0000-0A00-00009F040000}"/>
            </a:ext>
          </a:extLst>
        </xdr:cNvPr>
        <xdr:cNvPicPr>
          <a:picLocks noChangeAspect="1"/>
        </xdr:cNvPicPr>
      </xdr:nvPicPr>
      <xdr:blipFill>
        <a:blip xmlns:r="http://schemas.openxmlformats.org/officeDocument/2006/relationships" r:embed="rId1"/>
        <a:stretch>
          <a:fillRect/>
        </a:stretch>
      </xdr:blipFill>
      <xdr:spPr bwMode="auto">
        <a:xfrm>
          <a:off x="1400175" y="30146625"/>
          <a:ext cx="9525" cy="9525"/>
        </a:xfrm>
        <a:prstGeom prst="rect">
          <a:avLst/>
        </a:prstGeom>
        <a:noFill/>
        <a:ln w="9525">
          <a:noFill/>
        </a:ln>
      </xdr:spPr>
    </xdr:pic>
    <xdr:clientData/>
  </xdr:twoCellAnchor>
  <xdr:twoCellAnchor>
    <xdr:from>
      <xdr:col>8</xdr:col>
      <xdr:colOff>0</xdr:colOff>
      <xdr:row>150</xdr:row>
      <xdr:rowOff>0</xdr:rowOff>
    </xdr:from>
    <xdr:to>
      <xdr:col>8</xdr:col>
      <xdr:colOff>9525</xdr:colOff>
      <xdr:row>150</xdr:row>
      <xdr:rowOff>9525</xdr:rowOff>
    </xdr:to>
    <xdr:pic>
      <xdr:nvPicPr>
        <xdr:cNvPr id="1184" name="Picture 363" descr="https://apps.fldfs.com/SURVEY/Images/spacer.gif">
          <a:extLst>
            <a:ext uri="{FF2B5EF4-FFF2-40B4-BE49-F238E27FC236}">
              <a16:creationId xmlns:a16="http://schemas.microsoft.com/office/drawing/2014/main" id="{00000000-0008-0000-0A00-0000A0040000}"/>
            </a:ext>
          </a:extLst>
        </xdr:cNvPr>
        <xdr:cNvPicPr>
          <a:picLocks noChangeAspect="1"/>
        </xdr:cNvPicPr>
      </xdr:nvPicPr>
      <xdr:blipFill>
        <a:blip xmlns:r="http://schemas.openxmlformats.org/officeDocument/2006/relationships" r:embed="rId1"/>
        <a:stretch>
          <a:fillRect/>
        </a:stretch>
      </xdr:blipFill>
      <xdr:spPr bwMode="auto">
        <a:xfrm>
          <a:off x="1400175" y="30146625"/>
          <a:ext cx="9525" cy="9525"/>
        </a:xfrm>
        <a:prstGeom prst="rect">
          <a:avLst/>
        </a:prstGeom>
        <a:noFill/>
        <a:ln w="9525">
          <a:noFill/>
        </a:ln>
      </xdr:spPr>
    </xdr:pic>
    <xdr:clientData/>
  </xdr:twoCellAnchor>
  <xdr:twoCellAnchor>
    <xdr:from>
      <xdr:col>8</xdr:col>
      <xdr:colOff>0</xdr:colOff>
      <xdr:row>150</xdr:row>
      <xdr:rowOff>0</xdr:rowOff>
    </xdr:from>
    <xdr:to>
      <xdr:col>8</xdr:col>
      <xdr:colOff>9525</xdr:colOff>
      <xdr:row>150</xdr:row>
      <xdr:rowOff>9525</xdr:rowOff>
    </xdr:to>
    <xdr:pic>
      <xdr:nvPicPr>
        <xdr:cNvPr id="1185" name="Picture 363" descr="https://apps.fldfs.com/SURVEY/Images/spacer.gif">
          <a:extLst>
            <a:ext uri="{FF2B5EF4-FFF2-40B4-BE49-F238E27FC236}">
              <a16:creationId xmlns:a16="http://schemas.microsoft.com/office/drawing/2014/main" id="{00000000-0008-0000-0A00-0000A1040000}"/>
            </a:ext>
          </a:extLst>
        </xdr:cNvPr>
        <xdr:cNvPicPr>
          <a:picLocks noChangeAspect="1"/>
        </xdr:cNvPicPr>
      </xdr:nvPicPr>
      <xdr:blipFill>
        <a:blip xmlns:r="http://schemas.openxmlformats.org/officeDocument/2006/relationships" r:embed="rId1"/>
        <a:stretch>
          <a:fillRect/>
        </a:stretch>
      </xdr:blipFill>
      <xdr:spPr bwMode="auto">
        <a:xfrm>
          <a:off x="1400175" y="30146625"/>
          <a:ext cx="9525" cy="9525"/>
        </a:xfrm>
        <a:prstGeom prst="rect">
          <a:avLst/>
        </a:prstGeom>
        <a:noFill/>
        <a:ln w="9525">
          <a:noFill/>
        </a:ln>
      </xdr:spPr>
    </xdr:pic>
    <xdr:clientData/>
  </xdr:twoCellAnchor>
  <xdr:twoCellAnchor>
    <xdr:from>
      <xdr:col>8</xdr:col>
      <xdr:colOff>0</xdr:colOff>
      <xdr:row>151</xdr:row>
      <xdr:rowOff>0</xdr:rowOff>
    </xdr:from>
    <xdr:to>
      <xdr:col>8</xdr:col>
      <xdr:colOff>9525</xdr:colOff>
      <xdr:row>151</xdr:row>
      <xdr:rowOff>9525</xdr:rowOff>
    </xdr:to>
    <xdr:pic>
      <xdr:nvPicPr>
        <xdr:cNvPr id="1186" name="Picture 363" descr="https://apps.fldfs.com/SURVEY/Images/spacer.gif">
          <a:extLst>
            <a:ext uri="{FF2B5EF4-FFF2-40B4-BE49-F238E27FC236}">
              <a16:creationId xmlns:a16="http://schemas.microsoft.com/office/drawing/2014/main" id="{00000000-0008-0000-0A00-0000A2040000}"/>
            </a:ext>
          </a:extLst>
        </xdr:cNvPr>
        <xdr:cNvPicPr>
          <a:picLocks noChangeAspect="1"/>
        </xdr:cNvPicPr>
      </xdr:nvPicPr>
      <xdr:blipFill>
        <a:blip xmlns:r="http://schemas.openxmlformats.org/officeDocument/2006/relationships" r:embed="rId1"/>
        <a:stretch>
          <a:fillRect/>
        </a:stretch>
      </xdr:blipFill>
      <xdr:spPr bwMode="auto">
        <a:xfrm>
          <a:off x="1400175" y="30337125"/>
          <a:ext cx="9525" cy="9525"/>
        </a:xfrm>
        <a:prstGeom prst="rect">
          <a:avLst/>
        </a:prstGeom>
        <a:noFill/>
        <a:ln w="9525">
          <a:noFill/>
        </a:ln>
      </xdr:spPr>
    </xdr:pic>
    <xdr:clientData/>
  </xdr:twoCellAnchor>
  <xdr:twoCellAnchor>
    <xdr:from>
      <xdr:col>8</xdr:col>
      <xdr:colOff>0</xdr:colOff>
      <xdr:row>151</xdr:row>
      <xdr:rowOff>0</xdr:rowOff>
    </xdr:from>
    <xdr:to>
      <xdr:col>8</xdr:col>
      <xdr:colOff>9525</xdr:colOff>
      <xdr:row>151</xdr:row>
      <xdr:rowOff>9525</xdr:rowOff>
    </xdr:to>
    <xdr:pic>
      <xdr:nvPicPr>
        <xdr:cNvPr id="1187" name="Picture 363" descr="https://apps.fldfs.com/SURVEY/Images/spacer.gif">
          <a:extLst>
            <a:ext uri="{FF2B5EF4-FFF2-40B4-BE49-F238E27FC236}">
              <a16:creationId xmlns:a16="http://schemas.microsoft.com/office/drawing/2014/main" id="{00000000-0008-0000-0A00-0000A3040000}"/>
            </a:ext>
          </a:extLst>
        </xdr:cNvPr>
        <xdr:cNvPicPr>
          <a:picLocks noChangeAspect="1"/>
        </xdr:cNvPicPr>
      </xdr:nvPicPr>
      <xdr:blipFill>
        <a:blip xmlns:r="http://schemas.openxmlformats.org/officeDocument/2006/relationships" r:embed="rId1"/>
        <a:stretch>
          <a:fillRect/>
        </a:stretch>
      </xdr:blipFill>
      <xdr:spPr bwMode="auto">
        <a:xfrm>
          <a:off x="1400175" y="30337125"/>
          <a:ext cx="9525" cy="9525"/>
        </a:xfrm>
        <a:prstGeom prst="rect">
          <a:avLst/>
        </a:prstGeom>
        <a:noFill/>
        <a:ln w="9525">
          <a:noFill/>
        </a:ln>
      </xdr:spPr>
    </xdr:pic>
    <xdr:clientData/>
  </xdr:twoCellAnchor>
  <xdr:twoCellAnchor>
    <xdr:from>
      <xdr:col>8</xdr:col>
      <xdr:colOff>0</xdr:colOff>
      <xdr:row>151</xdr:row>
      <xdr:rowOff>0</xdr:rowOff>
    </xdr:from>
    <xdr:to>
      <xdr:col>8</xdr:col>
      <xdr:colOff>9525</xdr:colOff>
      <xdr:row>151</xdr:row>
      <xdr:rowOff>9525</xdr:rowOff>
    </xdr:to>
    <xdr:pic>
      <xdr:nvPicPr>
        <xdr:cNvPr id="1188" name="Picture 363" descr="https://apps.fldfs.com/SURVEY/Images/spacer.gif">
          <a:extLst>
            <a:ext uri="{FF2B5EF4-FFF2-40B4-BE49-F238E27FC236}">
              <a16:creationId xmlns:a16="http://schemas.microsoft.com/office/drawing/2014/main" id="{00000000-0008-0000-0A00-0000A4040000}"/>
            </a:ext>
          </a:extLst>
        </xdr:cNvPr>
        <xdr:cNvPicPr>
          <a:picLocks noChangeAspect="1"/>
        </xdr:cNvPicPr>
      </xdr:nvPicPr>
      <xdr:blipFill>
        <a:blip xmlns:r="http://schemas.openxmlformats.org/officeDocument/2006/relationships" r:embed="rId1"/>
        <a:stretch>
          <a:fillRect/>
        </a:stretch>
      </xdr:blipFill>
      <xdr:spPr bwMode="auto">
        <a:xfrm>
          <a:off x="1400175" y="30337125"/>
          <a:ext cx="9525" cy="9525"/>
        </a:xfrm>
        <a:prstGeom prst="rect">
          <a:avLst/>
        </a:prstGeom>
        <a:noFill/>
        <a:ln w="9525">
          <a:noFill/>
        </a:ln>
      </xdr:spPr>
    </xdr:pic>
    <xdr:clientData/>
  </xdr:twoCellAnchor>
  <xdr:twoCellAnchor>
    <xdr:from>
      <xdr:col>8</xdr:col>
      <xdr:colOff>0</xdr:colOff>
      <xdr:row>151</xdr:row>
      <xdr:rowOff>0</xdr:rowOff>
    </xdr:from>
    <xdr:to>
      <xdr:col>8</xdr:col>
      <xdr:colOff>9525</xdr:colOff>
      <xdr:row>151</xdr:row>
      <xdr:rowOff>9525</xdr:rowOff>
    </xdr:to>
    <xdr:pic>
      <xdr:nvPicPr>
        <xdr:cNvPr id="1189" name="Picture 363" descr="https://apps.fldfs.com/SURVEY/Images/spacer.gif">
          <a:extLst>
            <a:ext uri="{FF2B5EF4-FFF2-40B4-BE49-F238E27FC236}">
              <a16:creationId xmlns:a16="http://schemas.microsoft.com/office/drawing/2014/main" id="{00000000-0008-0000-0A00-0000A5040000}"/>
            </a:ext>
          </a:extLst>
        </xdr:cNvPr>
        <xdr:cNvPicPr>
          <a:picLocks noChangeAspect="1"/>
        </xdr:cNvPicPr>
      </xdr:nvPicPr>
      <xdr:blipFill>
        <a:blip xmlns:r="http://schemas.openxmlformats.org/officeDocument/2006/relationships" r:embed="rId1"/>
        <a:stretch>
          <a:fillRect/>
        </a:stretch>
      </xdr:blipFill>
      <xdr:spPr bwMode="auto">
        <a:xfrm>
          <a:off x="1400175" y="30337125"/>
          <a:ext cx="9525" cy="9525"/>
        </a:xfrm>
        <a:prstGeom prst="rect">
          <a:avLst/>
        </a:prstGeom>
        <a:noFill/>
        <a:ln w="9525">
          <a:noFill/>
        </a:ln>
      </xdr:spPr>
    </xdr:pic>
    <xdr:clientData/>
  </xdr:twoCellAnchor>
  <xdr:twoCellAnchor>
    <xdr:from>
      <xdr:col>8</xdr:col>
      <xdr:colOff>0</xdr:colOff>
      <xdr:row>151</xdr:row>
      <xdr:rowOff>0</xdr:rowOff>
    </xdr:from>
    <xdr:to>
      <xdr:col>8</xdr:col>
      <xdr:colOff>9525</xdr:colOff>
      <xdr:row>151</xdr:row>
      <xdr:rowOff>9525</xdr:rowOff>
    </xdr:to>
    <xdr:pic>
      <xdr:nvPicPr>
        <xdr:cNvPr id="1190" name="Picture 363" descr="https://apps.fldfs.com/SURVEY/Images/spacer.gif">
          <a:extLst>
            <a:ext uri="{FF2B5EF4-FFF2-40B4-BE49-F238E27FC236}">
              <a16:creationId xmlns:a16="http://schemas.microsoft.com/office/drawing/2014/main" id="{00000000-0008-0000-0A00-0000A6040000}"/>
            </a:ext>
          </a:extLst>
        </xdr:cNvPr>
        <xdr:cNvPicPr>
          <a:picLocks noChangeAspect="1"/>
        </xdr:cNvPicPr>
      </xdr:nvPicPr>
      <xdr:blipFill>
        <a:blip xmlns:r="http://schemas.openxmlformats.org/officeDocument/2006/relationships" r:embed="rId1"/>
        <a:stretch>
          <a:fillRect/>
        </a:stretch>
      </xdr:blipFill>
      <xdr:spPr bwMode="auto">
        <a:xfrm>
          <a:off x="1400175" y="30337125"/>
          <a:ext cx="9525" cy="9525"/>
        </a:xfrm>
        <a:prstGeom prst="rect">
          <a:avLst/>
        </a:prstGeom>
        <a:noFill/>
        <a:ln w="9525">
          <a:noFill/>
        </a:ln>
      </xdr:spPr>
    </xdr:pic>
    <xdr:clientData/>
  </xdr:twoCellAnchor>
  <xdr:twoCellAnchor>
    <xdr:from>
      <xdr:col>8</xdr:col>
      <xdr:colOff>0</xdr:colOff>
      <xdr:row>151</xdr:row>
      <xdr:rowOff>0</xdr:rowOff>
    </xdr:from>
    <xdr:to>
      <xdr:col>8</xdr:col>
      <xdr:colOff>9525</xdr:colOff>
      <xdr:row>151</xdr:row>
      <xdr:rowOff>9525</xdr:rowOff>
    </xdr:to>
    <xdr:pic>
      <xdr:nvPicPr>
        <xdr:cNvPr id="1191" name="Picture 363" descr="https://apps.fldfs.com/SURVEY/Images/spacer.gif">
          <a:extLst>
            <a:ext uri="{FF2B5EF4-FFF2-40B4-BE49-F238E27FC236}">
              <a16:creationId xmlns:a16="http://schemas.microsoft.com/office/drawing/2014/main" id="{00000000-0008-0000-0A00-0000A7040000}"/>
            </a:ext>
          </a:extLst>
        </xdr:cNvPr>
        <xdr:cNvPicPr>
          <a:picLocks noChangeAspect="1"/>
        </xdr:cNvPicPr>
      </xdr:nvPicPr>
      <xdr:blipFill>
        <a:blip xmlns:r="http://schemas.openxmlformats.org/officeDocument/2006/relationships" r:embed="rId1"/>
        <a:stretch>
          <a:fillRect/>
        </a:stretch>
      </xdr:blipFill>
      <xdr:spPr bwMode="auto">
        <a:xfrm>
          <a:off x="1400175" y="30337125"/>
          <a:ext cx="9525" cy="9525"/>
        </a:xfrm>
        <a:prstGeom prst="rect">
          <a:avLst/>
        </a:prstGeom>
        <a:noFill/>
        <a:ln w="9525">
          <a:noFill/>
        </a:ln>
      </xdr:spPr>
    </xdr:pic>
    <xdr:clientData/>
  </xdr:twoCellAnchor>
  <xdr:twoCellAnchor>
    <xdr:from>
      <xdr:col>8</xdr:col>
      <xdr:colOff>0</xdr:colOff>
      <xdr:row>151</xdr:row>
      <xdr:rowOff>0</xdr:rowOff>
    </xdr:from>
    <xdr:to>
      <xdr:col>8</xdr:col>
      <xdr:colOff>9525</xdr:colOff>
      <xdr:row>151</xdr:row>
      <xdr:rowOff>9525</xdr:rowOff>
    </xdr:to>
    <xdr:pic>
      <xdr:nvPicPr>
        <xdr:cNvPr id="1192" name="Picture 363" descr="https://apps.fldfs.com/SURVEY/Images/spacer.gif">
          <a:extLst>
            <a:ext uri="{FF2B5EF4-FFF2-40B4-BE49-F238E27FC236}">
              <a16:creationId xmlns:a16="http://schemas.microsoft.com/office/drawing/2014/main" id="{00000000-0008-0000-0A00-0000A8040000}"/>
            </a:ext>
          </a:extLst>
        </xdr:cNvPr>
        <xdr:cNvPicPr>
          <a:picLocks noChangeAspect="1"/>
        </xdr:cNvPicPr>
      </xdr:nvPicPr>
      <xdr:blipFill>
        <a:blip xmlns:r="http://schemas.openxmlformats.org/officeDocument/2006/relationships" r:embed="rId1"/>
        <a:stretch>
          <a:fillRect/>
        </a:stretch>
      </xdr:blipFill>
      <xdr:spPr bwMode="auto">
        <a:xfrm>
          <a:off x="1400175" y="30337125"/>
          <a:ext cx="9525" cy="9525"/>
        </a:xfrm>
        <a:prstGeom prst="rect">
          <a:avLst/>
        </a:prstGeom>
        <a:noFill/>
        <a:ln w="9525">
          <a:noFill/>
        </a:ln>
      </xdr:spPr>
    </xdr:pic>
    <xdr:clientData/>
  </xdr:twoCellAnchor>
  <xdr:twoCellAnchor>
    <xdr:from>
      <xdr:col>8</xdr:col>
      <xdr:colOff>0</xdr:colOff>
      <xdr:row>152</xdr:row>
      <xdr:rowOff>0</xdr:rowOff>
    </xdr:from>
    <xdr:to>
      <xdr:col>8</xdr:col>
      <xdr:colOff>9525</xdr:colOff>
      <xdr:row>152</xdr:row>
      <xdr:rowOff>9525</xdr:rowOff>
    </xdr:to>
    <xdr:pic>
      <xdr:nvPicPr>
        <xdr:cNvPr id="1193" name="Picture 363" descr="https://apps.fldfs.com/SURVEY/Images/spacer.gif">
          <a:extLst>
            <a:ext uri="{FF2B5EF4-FFF2-40B4-BE49-F238E27FC236}">
              <a16:creationId xmlns:a16="http://schemas.microsoft.com/office/drawing/2014/main" id="{00000000-0008-0000-0A00-0000A9040000}"/>
            </a:ext>
          </a:extLst>
        </xdr:cNvPr>
        <xdr:cNvPicPr>
          <a:picLocks noChangeAspect="1"/>
        </xdr:cNvPicPr>
      </xdr:nvPicPr>
      <xdr:blipFill>
        <a:blip xmlns:r="http://schemas.openxmlformats.org/officeDocument/2006/relationships" r:embed="rId1"/>
        <a:stretch>
          <a:fillRect/>
        </a:stretch>
      </xdr:blipFill>
      <xdr:spPr bwMode="auto">
        <a:xfrm>
          <a:off x="1400175" y="30527625"/>
          <a:ext cx="9525" cy="9525"/>
        </a:xfrm>
        <a:prstGeom prst="rect">
          <a:avLst/>
        </a:prstGeom>
        <a:noFill/>
        <a:ln w="9525">
          <a:noFill/>
        </a:ln>
      </xdr:spPr>
    </xdr:pic>
    <xdr:clientData/>
  </xdr:twoCellAnchor>
  <xdr:twoCellAnchor>
    <xdr:from>
      <xdr:col>8</xdr:col>
      <xdr:colOff>0</xdr:colOff>
      <xdr:row>152</xdr:row>
      <xdr:rowOff>0</xdr:rowOff>
    </xdr:from>
    <xdr:to>
      <xdr:col>8</xdr:col>
      <xdr:colOff>9525</xdr:colOff>
      <xdr:row>152</xdr:row>
      <xdr:rowOff>9525</xdr:rowOff>
    </xdr:to>
    <xdr:pic>
      <xdr:nvPicPr>
        <xdr:cNvPr id="1194" name="Picture 363" descr="https://apps.fldfs.com/SURVEY/Images/spacer.gif">
          <a:extLst>
            <a:ext uri="{FF2B5EF4-FFF2-40B4-BE49-F238E27FC236}">
              <a16:creationId xmlns:a16="http://schemas.microsoft.com/office/drawing/2014/main" id="{00000000-0008-0000-0A00-0000AA040000}"/>
            </a:ext>
          </a:extLst>
        </xdr:cNvPr>
        <xdr:cNvPicPr>
          <a:picLocks noChangeAspect="1"/>
        </xdr:cNvPicPr>
      </xdr:nvPicPr>
      <xdr:blipFill>
        <a:blip xmlns:r="http://schemas.openxmlformats.org/officeDocument/2006/relationships" r:embed="rId1"/>
        <a:stretch>
          <a:fillRect/>
        </a:stretch>
      </xdr:blipFill>
      <xdr:spPr bwMode="auto">
        <a:xfrm>
          <a:off x="1400175" y="30527625"/>
          <a:ext cx="9525" cy="9525"/>
        </a:xfrm>
        <a:prstGeom prst="rect">
          <a:avLst/>
        </a:prstGeom>
        <a:noFill/>
        <a:ln w="9525">
          <a:noFill/>
        </a:ln>
      </xdr:spPr>
    </xdr:pic>
    <xdr:clientData/>
  </xdr:twoCellAnchor>
  <xdr:twoCellAnchor>
    <xdr:from>
      <xdr:col>8</xdr:col>
      <xdr:colOff>0</xdr:colOff>
      <xdr:row>152</xdr:row>
      <xdr:rowOff>0</xdr:rowOff>
    </xdr:from>
    <xdr:to>
      <xdr:col>8</xdr:col>
      <xdr:colOff>9525</xdr:colOff>
      <xdr:row>152</xdr:row>
      <xdr:rowOff>9525</xdr:rowOff>
    </xdr:to>
    <xdr:pic>
      <xdr:nvPicPr>
        <xdr:cNvPr id="1195" name="Picture 363" descr="https://apps.fldfs.com/SURVEY/Images/spacer.gif">
          <a:extLst>
            <a:ext uri="{FF2B5EF4-FFF2-40B4-BE49-F238E27FC236}">
              <a16:creationId xmlns:a16="http://schemas.microsoft.com/office/drawing/2014/main" id="{00000000-0008-0000-0A00-0000AB040000}"/>
            </a:ext>
          </a:extLst>
        </xdr:cNvPr>
        <xdr:cNvPicPr>
          <a:picLocks noChangeAspect="1"/>
        </xdr:cNvPicPr>
      </xdr:nvPicPr>
      <xdr:blipFill>
        <a:blip xmlns:r="http://schemas.openxmlformats.org/officeDocument/2006/relationships" r:embed="rId1"/>
        <a:stretch>
          <a:fillRect/>
        </a:stretch>
      </xdr:blipFill>
      <xdr:spPr bwMode="auto">
        <a:xfrm>
          <a:off x="1400175" y="30527625"/>
          <a:ext cx="9525" cy="9525"/>
        </a:xfrm>
        <a:prstGeom prst="rect">
          <a:avLst/>
        </a:prstGeom>
        <a:noFill/>
        <a:ln w="9525">
          <a:noFill/>
        </a:ln>
      </xdr:spPr>
    </xdr:pic>
    <xdr:clientData/>
  </xdr:twoCellAnchor>
  <xdr:twoCellAnchor>
    <xdr:from>
      <xdr:col>8</xdr:col>
      <xdr:colOff>0</xdr:colOff>
      <xdr:row>152</xdr:row>
      <xdr:rowOff>0</xdr:rowOff>
    </xdr:from>
    <xdr:to>
      <xdr:col>8</xdr:col>
      <xdr:colOff>9525</xdr:colOff>
      <xdr:row>152</xdr:row>
      <xdr:rowOff>9525</xdr:rowOff>
    </xdr:to>
    <xdr:pic>
      <xdr:nvPicPr>
        <xdr:cNvPr id="1196" name="Picture 363" descr="https://apps.fldfs.com/SURVEY/Images/spacer.gif">
          <a:extLst>
            <a:ext uri="{FF2B5EF4-FFF2-40B4-BE49-F238E27FC236}">
              <a16:creationId xmlns:a16="http://schemas.microsoft.com/office/drawing/2014/main" id="{00000000-0008-0000-0A00-0000AC040000}"/>
            </a:ext>
          </a:extLst>
        </xdr:cNvPr>
        <xdr:cNvPicPr>
          <a:picLocks noChangeAspect="1"/>
        </xdr:cNvPicPr>
      </xdr:nvPicPr>
      <xdr:blipFill>
        <a:blip xmlns:r="http://schemas.openxmlformats.org/officeDocument/2006/relationships" r:embed="rId1"/>
        <a:stretch>
          <a:fillRect/>
        </a:stretch>
      </xdr:blipFill>
      <xdr:spPr bwMode="auto">
        <a:xfrm>
          <a:off x="1400175" y="30527625"/>
          <a:ext cx="9525" cy="9525"/>
        </a:xfrm>
        <a:prstGeom prst="rect">
          <a:avLst/>
        </a:prstGeom>
        <a:noFill/>
        <a:ln w="9525">
          <a:noFill/>
        </a:ln>
      </xdr:spPr>
    </xdr:pic>
    <xdr:clientData/>
  </xdr:twoCellAnchor>
  <xdr:twoCellAnchor>
    <xdr:from>
      <xdr:col>8</xdr:col>
      <xdr:colOff>0</xdr:colOff>
      <xdr:row>152</xdr:row>
      <xdr:rowOff>0</xdr:rowOff>
    </xdr:from>
    <xdr:to>
      <xdr:col>8</xdr:col>
      <xdr:colOff>9525</xdr:colOff>
      <xdr:row>152</xdr:row>
      <xdr:rowOff>9525</xdr:rowOff>
    </xdr:to>
    <xdr:pic>
      <xdr:nvPicPr>
        <xdr:cNvPr id="1197" name="Picture 363" descr="https://apps.fldfs.com/SURVEY/Images/spacer.gif">
          <a:extLst>
            <a:ext uri="{FF2B5EF4-FFF2-40B4-BE49-F238E27FC236}">
              <a16:creationId xmlns:a16="http://schemas.microsoft.com/office/drawing/2014/main" id="{00000000-0008-0000-0A00-0000AD040000}"/>
            </a:ext>
          </a:extLst>
        </xdr:cNvPr>
        <xdr:cNvPicPr>
          <a:picLocks noChangeAspect="1"/>
        </xdr:cNvPicPr>
      </xdr:nvPicPr>
      <xdr:blipFill>
        <a:blip xmlns:r="http://schemas.openxmlformats.org/officeDocument/2006/relationships" r:embed="rId1"/>
        <a:stretch>
          <a:fillRect/>
        </a:stretch>
      </xdr:blipFill>
      <xdr:spPr bwMode="auto">
        <a:xfrm>
          <a:off x="1400175" y="30527625"/>
          <a:ext cx="9525" cy="9525"/>
        </a:xfrm>
        <a:prstGeom prst="rect">
          <a:avLst/>
        </a:prstGeom>
        <a:noFill/>
        <a:ln w="9525">
          <a:noFill/>
        </a:ln>
      </xdr:spPr>
    </xdr:pic>
    <xdr:clientData/>
  </xdr:twoCellAnchor>
  <xdr:twoCellAnchor>
    <xdr:from>
      <xdr:col>8</xdr:col>
      <xdr:colOff>0</xdr:colOff>
      <xdr:row>152</xdr:row>
      <xdr:rowOff>0</xdr:rowOff>
    </xdr:from>
    <xdr:to>
      <xdr:col>8</xdr:col>
      <xdr:colOff>9525</xdr:colOff>
      <xdr:row>152</xdr:row>
      <xdr:rowOff>9525</xdr:rowOff>
    </xdr:to>
    <xdr:pic>
      <xdr:nvPicPr>
        <xdr:cNvPr id="1198" name="Picture 363" descr="https://apps.fldfs.com/SURVEY/Images/spacer.gif">
          <a:extLst>
            <a:ext uri="{FF2B5EF4-FFF2-40B4-BE49-F238E27FC236}">
              <a16:creationId xmlns:a16="http://schemas.microsoft.com/office/drawing/2014/main" id="{00000000-0008-0000-0A00-0000AE040000}"/>
            </a:ext>
          </a:extLst>
        </xdr:cNvPr>
        <xdr:cNvPicPr>
          <a:picLocks noChangeAspect="1"/>
        </xdr:cNvPicPr>
      </xdr:nvPicPr>
      <xdr:blipFill>
        <a:blip xmlns:r="http://schemas.openxmlformats.org/officeDocument/2006/relationships" r:embed="rId1"/>
        <a:stretch>
          <a:fillRect/>
        </a:stretch>
      </xdr:blipFill>
      <xdr:spPr bwMode="auto">
        <a:xfrm>
          <a:off x="1400175" y="30527625"/>
          <a:ext cx="9525" cy="9525"/>
        </a:xfrm>
        <a:prstGeom prst="rect">
          <a:avLst/>
        </a:prstGeom>
        <a:noFill/>
        <a:ln w="9525">
          <a:noFill/>
        </a:ln>
      </xdr:spPr>
    </xdr:pic>
    <xdr:clientData/>
  </xdr:twoCellAnchor>
  <xdr:twoCellAnchor>
    <xdr:from>
      <xdr:col>8</xdr:col>
      <xdr:colOff>0</xdr:colOff>
      <xdr:row>152</xdr:row>
      <xdr:rowOff>0</xdr:rowOff>
    </xdr:from>
    <xdr:to>
      <xdr:col>8</xdr:col>
      <xdr:colOff>9525</xdr:colOff>
      <xdr:row>152</xdr:row>
      <xdr:rowOff>9525</xdr:rowOff>
    </xdr:to>
    <xdr:pic>
      <xdr:nvPicPr>
        <xdr:cNvPr id="1199" name="Picture 363" descr="https://apps.fldfs.com/SURVEY/Images/spacer.gif">
          <a:extLst>
            <a:ext uri="{FF2B5EF4-FFF2-40B4-BE49-F238E27FC236}">
              <a16:creationId xmlns:a16="http://schemas.microsoft.com/office/drawing/2014/main" id="{00000000-0008-0000-0A00-0000AF040000}"/>
            </a:ext>
          </a:extLst>
        </xdr:cNvPr>
        <xdr:cNvPicPr>
          <a:picLocks noChangeAspect="1"/>
        </xdr:cNvPicPr>
      </xdr:nvPicPr>
      <xdr:blipFill>
        <a:blip xmlns:r="http://schemas.openxmlformats.org/officeDocument/2006/relationships" r:embed="rId1"/>
        <a:stretch>
          <a:fillRect/>
        </a:stretch>
      </xdr:blipFill>
      <xdr:spPr bwMode="auto">
        <a:xfrm>
          <a:off x="1400175" y="3052762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1200" name="Picture 363" descr="https://apps.fldfs.com/SURVEY/Images/spacer.gif">
          <a:extLst>
            <a:ext uri="{FF2B5EF4-FFF2-40B4-BE49-F238E27FC236}">
              <a16:creationId xmlns:a16="http://schemas.microsoft.com/office/drawing/2014/main" id="{00000000-0008-0000-0A00-0000B0040000}"/>
            </a:ext>
          </a:extLst>
        </xdr:cNvPr>
        <xdr:cNvPicPr>
          <a:picLocks noChangeAspect="1"/>
        </xdr:cNvPicPr>
      </xdr:nvPicPr>
      <xdr:blipFill>
        <a:blip xmlns:r="http://schemas.openxmlformats.org/officeDocument/2006/relationships" r:embed="rId1"/>
        <a:stretch>
          <a:fillRect/>
        </a:stretch>
      </xdr:blipFill>
      <xdr:spPr bwMode="auto">
        <a:xfrm>
          <a:off x="1400175" y="3071812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1201" name="Picture 363" descr="https://apps.fldfs.com/SURVEY/Images/spacer.gif">
          <a:extLst>
            <a:ext uri="{FF2B5EF4-FFF2-40B4-BE49-F238E27FC236}">
              <a16:creationId xmlns:a16="http://schemas.microsoft.com/office/drawing/2014/main" id="{00000000-0008-0000-0A00-0000B1040000}"/>
            </a:ext>
          </a:extLst>
        </xdr:cNvPr>
        <xdr:cNvPicPr>
          <a:picLocks noChangeAspect="1"/>
        </xdr:cNvPicPr>
      </xdr:nvPicPr>
      <xdr:blipFill>
        <a:blip xmlns:r="http://schemas.openxmlformats.org/officeDocument/2006/relationships" r:embed="rId1"/>
        <a:stretch>
          <a:fillRect/>
        </a:stretch>
      </xdr:blipFill>
      <xdr:spPr bwMode="auto">
        <a:xfrm>
          <a:off x="1400175" y="3071812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1202" name="Picture 363" descr="https://apps.fldfs.com/SURVEY/Images/spacer.gif">
          <a:extLst>
            <a:ext uri="{FF2B5EF4-FFF2-40B4-BE49-F238E27FC236}">
              <a16:creationId xmlns:a16="http://schemas.microsoft.com/office/drawing/2014/main" id="{00000000-0008-0000-0A00-0000B2040000}"/>
            </a:ext>
          </a:extLst>
        </xdr:cNvPr>
        <xdr:cNvPicPr>
          <a:picLocks noChangeAspect="1"/>
        </xdr:cNvPicPr>
      </xdr:nvPicPr>
      <xdr:blipFill>
        <a:blip xmlns:r="http://schemas.openxmlformats.org/officeDocument/2006/relationships" r:embed="rId1"/>
        <a:stretch>
          <a:fillRect/>
        </a:stretch>
      </xdr:blipFill>
      <xdr:spPr bwMode="auto">
        <a:xfrm>
          <a:off x="1400175" y="3071812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1203" name="Picture 363" descr="https://apps.fldfs.com/SURVEY/Images/spacer.gif">
          <a:extLst>
            <a:ext uri="{FF2B5EF4-FFF2-40B4-BE49-F238E27FC236}">
              <a16:creationId xmlns:a16="http://schemas.microsoft.com/office/drawing/2014/main" id="{00000000-0008-0000-0A00-0000B3040000}"/>
            </a:ext>
          </a:extLst>
        </xdr:cNvPr>
        <xdr:cNvPicPr>
          <a:picLocks noChangeAspect="1"/>
        </xdr:cNvPicPr>
      </xdr:nvPicPr>
      <xdr:blipFill>
        <a:blip xmlns:r="http://schemas.openxmlformats.org/officeDocument/2006/relationships" r:embed="rId1"/>
        <a:stretch>
          <a:fillRect/>
        </a:stretch>
      </xdr:blipFill>
      <xdr:spPr bwMode="auto">
        <a:xfrm>
          <a:off x="1400175" y="3071812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1204" name="Picture 363" descr="https://apps.fldfs.com/SURVEY/Images/spacer.gif">
          <a:extLst>
            <a:ext uri="{FF2B5EF4-FFF2-40B4-BE49-F238E27FC236}">
              <a16:creationId xmlns:a16="http://schemas.microsoft.com/office/drawing/2014/main" id="{00000000-0008-0000-0A00-0000B4040000}"/>
            </a:ext>
          </a:extLst>
        </xdr:cNvPr>
        <xdr:cNvPicPr>
          <a:picLocks noChangeAspect="1"/>
        </xdr:cNvPicPr>
      </xdr:nvPicPr>
      <xdr:blipFill>
        <a:blip xmlns:r="http://schemas.openxmlformats.org/officeDocument/2006/relationships" r:embed="rId1"/>
        <a:stretch>
          <a:fillRect/>
        </a:stretch>
      </xdr:blipFill>
      <xdr:spPr bwMode="auto">
        <a:xfrm>
          <a:off x="1400175" y="3071812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1205" name="Picture 363" descr="https://apps.fldfs.com/SURVEY/Images/spacer.gif">
          <a:extLst>
            <a:ext uri="{FF2B5EF4-FFF2-40B4-BE49-F238E27FC236}">
              <a16:creationId xmlns:a16="http://schemas.microsoft.com/office/drawing/2014/main" id="{00000000-0008-0000-0A00-0000B5040000}"/>
            </a:ext>
          </a:extLst>
        </xdr:cNvPr>
        <xdr:cNvPicPr>
          <a:picLocks noChangeAspect="1"/>
        </xdr:cNvPicPr>
      </xdr:nvPicPr>
      <xdr:blipFill>
        <a:blip xmlns:r="http://schemas.openxmlformats.org/officeDocument/2006/relationships" r:embed="rId1"/>
        <a:stretch>
          <a:fillRect/>
        </a:stretch>
      </xdr:blipFill>
      <xdr:spPr bwMode="auto">
        <a:xfrm>
          <a:off x="1400175" y="30718125"/>
          <a:ext cx="9525" cy="9525"/>
        </a:xfrm>
        <a:prstGeom prst="rect">
          <a:avLst/>
        </a:prstGeom>
        <a:noFill/>
        <a:ln w="9525">
          <a:noFill/>
        </a:ln>
      </xdr:spPr>
    </xdr:pic>
    <xdr:clientData/>
  </xdr:twoCellAnchor>
  <xdr:twoCellAnchor>
    <xdr:from>
      <xdr:col>8</xdr:col>
      <xdr:colOff>0</xdr:colOff>
      <xdr:row>153</xdr:row>
      <xdr:rowOff>0</xdr:rowOff>
    </xdr:from>
    <xdr:to>
      <xdr:col>8</xdr:col>
      <xdr:colOff>9525</xdr:colOff>
      <xdr:row>153</xdr:row>
      <xdr:rowOff>9525</xdr:rowOff>
    </xdr:to>
    <xdr:pic>
      <xdr:nvPicPr>
        <xdr:cNvPr id="1206" name="Picture 363" descr="https://apps.fldfs.com/SURVEY/Images/spacer.gif">
          <a:extLst>
            <a:ext uri="{FF2B5EF4-FFF2-40B4-BE49-F238E27FC236}">
              <a16:creationId xmlns:a16="http://schemas.microsoft.com/office/drawing/2014/main" id="{00000000-0008-0000-0A00-0000B6040000}"/>
            </a:ext>
          </a:extLst>
        </xdr:cNvPr>
        <xdr:cNvPicPr>
          <a:picLocks noChangeAspect="1"/>
        </xdr:cNvPicPr>
      </xdr:nvPicPr>
      <xdr:blipFill>
        <a:blip xmlns:r="http://schemas.openxmlformats.org/officeDocument/2006/relationships" r:embed="rId1"/>
        <a:stretch>
          <a:fillRect/>
        </a:stretch>
      </xdr:blipFill>
      <xdr:spPr bwMode="auto">
        <a:xfrm>
          <a:off x="1400175" y="3071812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1207" name="Picture 363" descr="https://apps.fldfs.com/SURVEY/Images/spacer.gif">
          <a:extLst>
            <a:ext uri="{FF2B5EF4-FFF2-40B4-BE49-F238E27FC236}">
              <a16:creationId xmlns:a16="http://schemas.microsoft.com/office/drawing/2014/main" id="{00000000-0008-0000-0A00-0000B7040000}"/>
            </a:ext>
          </a:extLst>
        </xdr:cNvPr>
        <xdr:cNvPicPr>
          <a:picLocks noChangeAspect="1"/>
        </xdr:cNvPicPr>
      </xdr:nvPicPr>
      <xdr:blipFill>
        <a:blip xmlns:r="http://schemas.openxmlformats.org/officeDocument/2006/relationships" r:embed="rId1"/>
        <a:stretch>
          <a:fillRect/>
        </a:stretch>
      </xdr:blipFill>
      <xdr:spPr bwMode="auto">
        <a:xfrm>
          <a:off x="1400175" y="3090862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1208" name="Picture 363" descr="https://apps.fldfs.com/SURVEY/Images/spacer.gif">
          <a:extLst>
            <a:ext uri="{FF2B5EF4-FFF2-40B4-BE49-F238E27FC236}">
              <a16:creationId xmlns:a16="http://schemas.microsoft.com/office/drawing/2014/main" id="{00000000-0008-0000-0A00-0000B8040000}"/>
            </a:ext>
          </a:extLst>
        </xdr:cNvPr>
        <xdr:cNvPicPr>
          <a:picLocks noChangeAspect="1"/>
        </xdr:cNvPicPr>
      </xdr:nvPicPr>
      <xdr:blipFill>
        <a:blip xmlns:r="http://schemas.openxmlformats.org/officeDocument/2006/relationships" r:embed="rId1"/>
        <a:stretch>
          <a:fillRect/>
        </a:stretch>
      </xdr:blipFill>
      <xdr:spPr bwMode="auto">
        <a:xfrm>
          <a:off x="1400175" y="3090862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1209" name="Picture 363" descr="https://apps.fldfs.com/SURVEY/Images/spacer.gif">
          <a:extLst>
            <a:ext uri="{FF2B5EF4-FFF2-40B4-BE49-F238E27FC236}">
              <a16:creationId xmlns:a16="http://schemas.microsoft.com/office/drawing/2014/main" id="{00000000-0008-0000-0A00-0000B9040000}"/>
            </a:ext>
          </a:extLst>
        </xdr:cNvPr>
        <xdr:cNvPicPr>
          <a:picLocks noChangeAspect="1"/>
        </xdr:cNvPicPr>
      </xdr:nvPicPr>
      <xdr:blipFill>
        <a:blip xmlns:r="http://schemas.openxmlformats.org/officeDocument/2006/relationships" r:embed="rId1"/>
        <a:stretch>
          <a:fillRect/>
        </a:stretch>
      </xdr:blipFill>
      <xdr:spPr bwMode="auto">
        <a:xfrm>
          <a:off x="1400175" y="3090862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1210" name="Picture 363" descr="https://apps.fldfs.com/SURVEY/Images/spacer.gif">
          <a:extLst>
            <a:ext uri="{FF2B5EF4-FFF2-40B4-BE49-F238E27FC236}">
              <a16:creationId xmlns:a16="http://schemas.microsoft.com/office/drawing/2014/main" id="{00000000-0008-0000-0A00-0000BA040000}"/>
            </a:ext>
          </a:extLst>
        </xdr:cNvPr>
        <xdr:cNvPicPr>
          <a:picLocks noChangeAspect="1"/>
        </xdr:cNvPicPr>
      </xdr:nvPicPr>
      <xdr:blipFill>
        <a:blip xmlns:r="http://schemas.openxmlformats.org/officeDocument/2006/relationships" r:embed="rId1"/>
        <a:stretch>
          <a:fillRect/>
        </a:stretch>
      </xdr:blipFill>
      <xdr:spPr bwMode="auto">
        <a:xfrm>
          <a:off x="1400175" y="3090862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1211" name="Picture 363" descr="https://apps.fldfs.com/SURVEY/Images/spacer.gif">
          <a:extLst>
            <a:ext uri="{FF2B5EF4-FFF2-40B4-BE49-F238E27FC236}">
              <a16:creationId xmlns:a16="http://schemas.microsoft.com/office/drawing/2014/main" id="{00000000-0008-0000-0A00-0000BB040000}"/>
            </a:ext>
          </a:extLst>
        </xdr:cNvPr>
        <xdr:cNvPicPr>
          <a:picLocks noChangeAspect="1"/>
        </xdr:cNvPicPr>
      </xdr:nvPicPr>
      <xdr:blipFill>
        <a:blip xmlns:r="http://schemas.openxmlformats.org/officeDocument/2006/relationships" r:embed="rId1"/>
        <a:stretch>
          <a:fillRect/>
        </a:stretch>
      </xdr:blipFill>
      <xdr:spPr bwMode="auto">
        <a:xfrm>
          <a:off x="1400175" y="3090862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1212" name="Picture 363" descr="https://apps.fldfs.com/SURVEY/Images/spacer.gif">
          <a:extLst>
            <a:ext uri="{FF2B5EF4-FFF2-40B4-BE49-F238E27FC236}">
              <a16:creationId xmlns:a16="http://schemas.microsoft.com/office/drawing/2014/main" id="{00000000-0008-0000-0A00-0000BC040000}"/>
            </a:ext>
          </a:extLst>
        </xdr:cNvPr>
        <xdr:cNvPicPr>
          <a:picLocks noChangeAspect="1"/>
        </xdr:cNvPicPr>
      </xdr:nvPicPr>
      <xdr:blipFill>
        <a:blip xmlns:r="http://schemas.openxmlformats.org/officeDocument/2006/relationships" r:embed="rId1"/>
        <a:stretch>
          <a:fillRect/>
        </a:stretch>
      </xdr:blipFill>
      <xdr:spPr bwMode="auto">
        <a:xfrm>
          <a:off x="1400175" y="30908625"/>
          <a:ext cx="9525" cy="9525"/>
        </a:xfrm>
        <a:prstGeom prst="rect">
          <a:avLst/>
        </a:prstGeom>
        <a:noFill/>
        <a:ln w="9525">
          <a:noFill/>
        </a:ln>
      </xdr:spPr>
    </xdr:pic>
    <xdr:clientData/>
  </xdr:twoCellAnchor>
  <xdr:twoCellAnchor>
    <xdr:from>
      <xdr:col>8</xdr:col>
      <xdr:colOff>0</xdr:colOff>
      <xdr:row>154</xdr:row>
      <xdr:rowOff>0</xdr:rowOff>
    </xdr:from>
    <xdr:to>
      <xdr:col>8</xdr:col>
      <xdr:colOff>9525</xdr:colOff>
      <xdr:row>154</xdr:row>
      <xdr:rowOff>9525</xdr:rowOff>
    </xdr:to>
    <xdr:pic>
      <xdr:nvPicPr>
        <xdr:cNvPr id="1213" name="Picture 363" descr="https://apps.fldfs.com/SURVEY/Images/spacer.gif">
          <a:extLst>
            <a:ext uri="{FF2B5EF4-FFF2-40B4-BE49-F238E27FC236}">
              <a16:creationId xmlns:a16="http://schemas.microsoft.com/office/drawing/2014/main" id="{00000000-0008-0000-0A00-0000BD040000}"/>
            </a:ext>
          </a:extLst>
        </xdr:cNvPr>
        <xdr:cNvPicPr>
          <a:picLocks noChangeAspect="1"/>
        </xdr:cNvPicPr>
      </xdr:nvPicPr>
      <xdr:blipFill>
        <a:blip xmlns:r="http://schemas.openxmlformats.org/officeDocument/2006/relationships" r:embed="rId1"/>
        <a:stretch>
          <a:fillRect/>
        </a:stretch>
      </xdr:blipFill>
      <xdr:spPr bwMode="auto">
        <a:xfrm>
          <a:off x="1400175" y="3090862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1214" name="Picture 363" descr="https://apps.fldfs.com/SURVEY/Images/spacer.gif">
          <a:extLst>
            <a:ext uri="{FF2B5EF4-FFF2-40B4-BE49-F238E27FC236}">
              <a16:creationId xmlns:a16="http://schemas.microsoft.com/office/drawing/2014/main" id="{00000000-0008-0000-0A00-0000BE040000}"/>
            </a:ext>
          </a:extLst>
        </xdr:cNvPr>
        <xdr:cNvPicPr>
          <a:picLocks noChangeAspect="1"/>
        </xdr:cNvPicPr>
      </xdr:nvPicPr>
      <xdr:blipFill>
        <a:blip xmlns:r="http://schemas.openxmlformats.org/officeDocument/2006/relationships" r:embed="rId1"/>
        <a:stretch>
          <a:fillRect/>
        </a:stretch>
      </xdr:blipFill>
      <xdr:spPr bwMode="auto">
        <a:xfrm>
          <a:off x="1400175" y="3109912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1215" name="Picture 363" descr="https://apps.fldfs.com/SURVEY/Images/spacer.gif">
          <a:extLst>
            <a:ext uri="{FF2B5EF4-FFF2-40B4-BE49-F238E27FC236}">
              <a16:creationId xmlns:a16="http://schemas.microsoft.com/office/drawing/2014/main" id="{00000000-0008-0000-0A00-0000BF040000}"/>
            </a:ext>
          </a:extLst>
        </xdr:cNvPr>
        <xdr:cNvPicPr>
          <a:picLocks noChangeAspect="1"/>
        </xdr:cNvPicPr>
      </xdr:nvPicPr>
      <xdr:blipFill>
        <a:blip xmlns:r="http://schemas.openxmlformats.org/officeDocument/2006/relationships" r:embed="rId1"/>
        <a:stretch>
          <a:fillRect/>
        </a:stretch>
      </xdr:blipFill>
      <xdr:spPr bwMode="auto">
        <a:xfrm>
          <a:off x="1400175" y="3109912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1216" name="Picture 363" descr="https://apps.fldfs.com/SURVEY/Images/spacer.gif">
          <a:extLst>
            <a:ext uri="{FF2B5EF4-FFF2-40B4-BE49-F238E27FC236}">
              <a16:creationId xmlns:a16="http://schemas.microsoft.com/office/drawing/2014/main" id="{00000000-0008-0000-0A00-0000C0040000}"/>
            </a:ext>
          </a:extLst>
        </xdr:cNvPr>
        <xdr:cNvPicPr>
          <a:picLocks noChangeAspect="1"/>
        </xdr:cNvPicPr>
      </xdr:nvPicPr>
      <xdr:blipFill>
        <a:blip xmlns:r="http://schemas.openxmlformats.org/officeDocument/2006/relationships" r:embed="rId1"/>
        <a:stretch>
          <a:fillRect/>
        </a:stretch>
      </xdr:blipFill>
      <xdr:spPr bwMode="auto">
        <a:xfrm>
          <a:off x="1400175" y="3109912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1217" name="Picture 363" descr="https://apps.fldfs.com/SURVEY/Images/spacer.gif">
          <a:extLst>
            <a:ext uri="{FF2B5EF4-FFF2-40B4-BE49-F238E27FC236}">
              <a16:creationId xmlns:a16="http://schemas.microsoft.com/office/drawing/2014/main" id="{00000000-0008-0000-0A00-0000C1040000}"/>
            </a:ext>
          </a:extLst>
        </xdr:cNvPr>
        <xdr:cNvPicPr>
          <a:picLocks noChangeAspect="1"/>
        </xdr:cNvPicPr>
      </xdr:nvPicPr>
      <xdr:blipFill>
        <a:blip xmlns:r="http://schemas.openxmlformats.org/officeDocument/2006/relationships" r:embed="rId1"/>
        <a:stretch>
          <a:fillRect/>
        </a:stretch>
      </xdr:blipFill>
      <xdr:spPr bwMode="auto">
        <a:xfrm>
          <a:off x="1400175" y="3109912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1218" name="Picture 363" descr="https://apps.fldfs.com/SURVEY/Images/spacer.gif">
          <a:extLst>
            <a:ext uri="{FF2B5EF4-FFF2-40B4-BE49-F238E27FC236}">
              <a16:creationId xmlns:a16="http://schemas.microsoft.com/office/drawing/2014/main" id="{00000000-0008-0000-0A00-0000C2040000}"/>
            </a:ext>
          </a:extLst>
        </xdr:cNvPr>
        <xdr:cNvPicPr>
          <a:picLocks noChangeAspect="1"/>
        </xdr:cNvPicPr>
      </xdr:nvPicPr>
      <xdr:blipFill>
        <a:blip xmlns:r="http://schemas.openxmlformats.org/officeDocument/2006/relationships" r:embed="rId1"/>
        <a:stretch>
          <a:fillRect/>
        </a:stretch>
      </xdr:blipFill>
      <xdr:spPr bwMode="auto">
        <a:xfrm>
          <a:off x="1400175" y="3109912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1219" name="Picture 363" descr="https://apps.fldfs.com/SURVEY/Images/spacer.gif">
          <a:extLst>
            <a:ext uri="{FF2B5EF4-FFF2-40B4-BE49-F238E27FC236}">
              <a16:creationId xmlns:a16="http://schemas.microsoft.com/office/drawing/2014/main" id="{00000000-0008-0000-0A00-0000C3040000}"/>
            </a:ext>
          </a:extLst>
        </xdr:cNvPr>
        <xdr:cNvPicPr>
          <a:picLocks noChangeAspect="1"/>
        </xdr:cNvPicPr>
      </xdr:nvPicPr>
      <xdr:blipFill>
        <a:blip xmlns:r="http://schemas.openxmlformats.org/officeDocument/2006/relationships" r:embed="rId1"/>
        <a:stretch>
          <a:fillRect/>
        </a:stretch>
      </xdr:blipFill>
      <xdr:spPr bwMode="auto">
        <a:xfrm>
          <a:off x="1400175" y="31099125"/>
          <a:ext cx="9525" cy="9525"/>
        </a:xfrm>
        <a:prstGeom prst="rect">
          <a:avLst/>
        </a:prstGeom>
        <a:noFill/>
        <a:ln w="9525">
          <a:noFill/>
        </a:ln>
      </xdr:spPr>
    </xdr:pic>
    <xdr:clientData/>
  </xdr:twoCellAnchor>
  <xdr:twoCellAnchor>
    <xdr:from>
      <xdr:col>8</xdr:col>
      <xdr:colOff>0</xdr:colOff>
      <xdr:row>155</xdr:row>
      <xdr:rowOff>0</xdr:rowOff>
    </xdr:from>
    <xdr:to>
      <xdr:col>8</xdr:col>
      <xdr:colOff>9525</xdr:colOff>
      <xdr:row>155</xdr:row>
      <xdr:rowOff>9525</xdr:rowOff>
    </xdr:to>
    <xdr:pic>
      <xdr:nvPicPr>
        <xdr:cNvPr id="1220" name="Picture 363" descr="https://apps.fldfs.com/SURVEY/Images/spacer.gif">
          <a:extLst>
            <a:ext uri="{FF2B5EF4-FFF2-40B4-BE49-F238E27FC236}">
              <a16:creationId xmlns:a16="http://schemas.microsoft.com/office/drawing/2014/main" id="{00000000-0008-0000-0A00-0000C4040000}"/>
            </a:ext>
          </a:extLst>
        </xdr:cNvPr>
        <xdr:cNvPicPr>
          <a:picLocks noChangeAspect="1"/>
        </xdr:cNvPicPr>
      </xdr:nvPicPr>
      <xdr:blipFill>
        <a:blip xmlns:r="http://schemas.openxmlformats.org/officeDocument/2006/relationships" r:embed="rId1"/>
        <a:stretch>
          <a:fillRect/>
        </a:stretch>
      </xdr:blipFill>
      <xdr:spPr bwMode="auto">
        <a:xfrm>
          <a:off x="1400175" y="310991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221" name="Picture 363" descr="https://apps.fldfs.com/SURVEY/Images/spacer.gif">
          <a:extLst>
            <a:ext uri="{FF2B5EF4-FFF2-40B4-BE49-F238E27FC236}">
              <a16:creationId xmlns:a16="http://schemas.microsoft.com/office/drawing/2014/main" id="{00000000-0008-0000-0A00-0000C504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222" name="Picture 363" descr="https://apps.fldfs.com/SURVEY/Images/spacer.gif">
          <a:extLst>
            <a:ext uri="{FF2B5EF4-FFF2-40B4-BE49-F238E27FC236}">
              <a16:creationId xmlns:a16="http://schemas.microsoft.com/office/drawing/2014/main" id="{00000000-0008-0000-0A00-0000C604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223" name="Picture 363" descr="https://apps.fldfs.com/SURVEY/Images/spacer.gif">
          <a:extLst>
            <a:ext uri="{FF2B5EF4-FFF2-40B4-BE49-F238E27FC236}">
              <a16:creationId xmlns:a16="http://schemas.microsoft.com/office/drawing/2014/main" id="{00000000-0008-0000-0A00-0000C704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224" name="Picture 363" descr="https://apps.fldfs.com/SURVEY/Images/spacer.gif">
          <a:extLst>
            <a:ext uri="{FF2B5EF4-FFF2-40B4-BE49-F238E27FC236}">
              <a16:creationId xmlns:a16="http://schemas.microsoft.com/office/drawing/2014/main" id="{00000000-0008-0000-0A00-0000C804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225" name="Picture 363" descr="https://apps.fldfs.com/SURVEY/Images/spacer.gif">
          <a:extLst>
            <a:ext uri="{FF2B5EF4-FFF2-40B4-BE49-F238E27FC236}">
              <a16:creationId xmlns:a16="http://schemas.microsoft.com/office/drawing/2014/main" id="{00000000-0008-0000-0A00-0000C904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226" name="Picture 363" descr="https://apps.fldfs.com/SURVEY/Images/spacer.gif">
          <a:extLst>
            <a:ext uri="{FF2B5EF4-FFF2-40B4-BE49-F238E27FC236}">
              <a16:creationId xmlns:a16="http://schemas.microsoft.com/office/drawing/2014/main" id="{00000000-0008-0000-0A00-0000CA04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156</xdr:row>
      <xdr:rowOff>0</xdr:rowOff>
    </xdr:from>
    <xdr:to>
      <xdr:col>8</xdr:col>
      <xdr:colOff>9525</xdr:colOff>
      <xdr:row>156</xdr:row>
      <xdr:rowOff>9525</xdr:rowOff>
    </xdr:to>
    <xdr:pic>
      <xdr:nvPicPr>
        <xdr:cNvPr id="1227" name="Picture 363" descr="https://apps.fldfs.com/SURVEY/Images/spacer.gif">
          <a:extLst>
            <a:ext uri="{FF2B5EF4-FFF2-40B4-BE49-F238E27FC236}">
              <a16:creationId xmlns:a16="http://schemas.microsoft.com/office/drawing/2014/main" id="{00000000-0008-0000-0A00-0000CB040000}"/>
            </a:ext>
          </a:extLst>
        </xdr:cNvPr>
        <xdr:cNvPicPr>
          <a:picLocks noChangeAspect="1"/>
        </xdr:cNvPicPr>
      </xdr:nvPicPr>
      <xdr:blipFill>
        <a:blip xmlns:r="http://schemas.openxmlformats.org/officeDocument/2006/relationships" r:embed="rId1"/>
        <a:stretch>
          <a:fillRect/>
        </a:stretch>
      </xdr:blipFill>
      <xdr:spPr bwMode="auto">
        <a:xfrm>
          <a:off x="1400175" y="312896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228" name="Picture 363" descr="https://apps.fldfs.com/SURVEY/Images/spacer.gif">
          <a:extLst>
            <a:ext uri="{FF2B5EF4-FFF2-40B4-BE49-F238E27FC236}">
              <a16:creationId xmlns:a16="http://schemas.microsoft.com/office/drawing/2014/main" id="{00000000-0008-0000-0A00-0000CC04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229" name="Picture 363" descr="https://apps.fldfs.com/SURVEY/Images/spacer.gif">
          <a:extLst>
            <a:ext uri="{FF2B5EF4-FFF2-40B4-BE49-F238E27FC236}">
              <a16:creationId xmlns:a16="http://schemas.microsoft.com/office/drawing/2014/main" id="{00000000-0008-0000-0A00-0000CD04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230" name="Picture 363" descr="https://apps.fldfs.com/SURVEY/Images/spacer.gif">
          <a:extLst>
            <a:ext uri="{FF2B5EF4-FFF2-40B4-BE49-F238E27FC236}">
              <a16:creationId xmlns:a16="http://schemas.microsoft.com/office/drawing/2014/main" id="{00000000-0008-0000-0A00-0000CE04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231" name="Picture 363" descr="https://apps.fldfs.com/SURVEY/Images/spacer.gif">
          <a:extLst>
            <a:ext uri="{FF2B5EF4-FFF2-40B4-BE49-F238E27FC236}">
              <a16:creationId xmlns:a16="http://schemas.microsoft.com/office/drawing/2014/main" id="{00000000-0008-0000-0A00-0000CF04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232" name="Picture 363" descr="https://apps.fldfs.com/SURVEY/Images/spacer.gif">
          <a:extLst>
            <a:ext uri="{FF2B5EF4-FFF2-40B4-BE49-F238E27FC236}">
              <a16:creationId xmlns:a16="http://schemas.microsoft.com/office/drawing/2014/main" id="{00000000-0008-0000-0A00-0000D004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233" name="Picture 363" descr="https://apps.fldfs.com/SURVEY/Images/spacer.gif">
          <a:extLst>
            <a:ext uri="{FF2B5EF4-FFF2-40B4-BE49-F238E27FC236}">
              <a16:creationId xmlns:a16="http://schemas.microsoft.com/office/drawing/2014/main" id="{00000000-0008-0000-0A00-0000D104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157</xdr:row>
      <xdr:rowOff>0</xdr:rowOff>
    </xdr:from>
    <xdr:to>
      <xdr:col>8</xdr:col>
      <xdr:colOff>9525</xdr:colOff>
      <xdr:row>157</xdr:row>
      <xdr:rowOff>9525</xdr:rowOff>
    </xdr:to>
    <xdr:pic>
      <xdr:nvPicPr>
        <xdr:cNvPr id="1234" name="Picture 363" descr="https://apps.fldfs.com/SURVEY/Images/spacer.gif">
          <a:extLst>
            <a:ext uri="{FF2B5EF4-FFF2-40B4-BE49-F238E27FC236}">
              <a16:creationId xmlns:a16="http://schemas.microsoft.com/office/drawing/2014/main" id="{00000000-0008-0000-0A00-0000D2040000}"/>
            </a:ext>
          </a:extLst>
        </xdr:cNvPr>
        <xdr:cNvPicPr>
          <a:picLocks noChangeAspect="1"/>
        </xdr:cNvPicPr>
      </xdr:nvPicPr>
      <xdr:blipFill>
        <a:blip xmlns:r="http://schemas.openxmlformats.org/officeDocument/2006/relationships" r:embed="rId1"/>
        <a:stretch>
          <a:fillRect/>
        </a:stretch>
      </xdr:blipFill>
      <xdr:spPr bwMode="auto">
        <a:xfrm>
          <a:off x="1400175" y="314801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235" name="Picture 363" descr="https://apps.fldfs.com/SURVEY/Images/spacer.gif">
          <a:extLst>
            <a:ext uri="{FF2B5EF4-FFF2-40B4-BE49-F238E27FC236}">
              <a16:creationId xmlns:a16="http://schemas.microsoft.com/office/drawing/2014/main" id="{00000000-0008-0000-0A00-0000D304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236" name="Picture 363" descr="https://apps.fldfs.com/SURVEY/Images/spacer.gif">
          <a:extLst>
            <a:ext uri="{FF2B5EF4-FFF2-40B4-BE49-F238E27FC236}">
              <a16:creationId xmlns:a16="http://schemas.microsoft.com/office/drawing/2014/main" id="{00000000-0008-0000-0A00-0000D404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237" name="Picture 363" descr="https://apps.fldfs.com/SURVEY/Images/spacer.gif">
          <a:extLst>
            <a:ext uri="{FF2B5EF4-FFF2-40B4-BE49-F238E27FC236}">
              <a16:creationId xmlns:a16="http://schemas.microsoft.com/office/drawing/2014/main" id="{00000000-0008-0000-0A00-0000D504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238" name="Picture 363" descr="https://apps.fldfs.com/SURVEY/Images/spacer.gif">
          <a:extLst>
            <a:ext uri="{FF2B5EF4-FFF2-40B4-BE49-F238E27FC236}">
              <a16:creationId xmlns:a16="http://schemas.microsoft.com/office/drawing/2014/main" id="{00000000-0008-0000-0A00-0000D604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239" name="Picture 363" descr="https://apps.fldfs.com/SURVEY/Images/spacer.gif">
          <a:extLst>
            <a:ext uri="{FF2B5EF4-FFF2-40B4-BE49-F238E27FC236}">
              <a16:creationId xmlns:a16="http://schemas.microsoft.com/office/drawing/2014/main" id="{00000000-0008-0000-0A00-0000D704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240" name="Picture 363" descr="https://apps.fldfs.com/SURVEY/Images/spacer.gif">
          <a:extLst>
            <a:ext uri="{FF2B5EF4-FFF2-40B4-BE49-F238E27FC236}">
              <a16:creationId xmlns:a16="http://schemas.microsoft.com/office/drawing/2014/main" id="{00000000-0008-0000-0A00-0000D804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159</xdr:row>
      <xdr:rowOff>0</xdr:rowOff>
    </xdr:from>
    <xdr:to>
      <xdr:col>8</xdr:col>
      <xdr:colOff>9525</xdr:colOff>
      <xdr:row>159</xdr:row>
      <xdr:rowOff>9525</xdr:rowOff>
    </xdr:to>
    <xdr:pic>
      <xdr:nvPicPr>
        <xdr:cNvPr id="1241" name="Picture 363" descr="https://apps.fldfs.com/SURVEY/Images/spacer.gif">
          <a:extLst>
            <a:ext uri="{FF2B5EF4-FFF2-40B4-BE49-F238E27FC236}">
              <a16:creationId xmlns:a16="http://schemas.microsoft.com/office/drawing/2014/main" id="{00000000-0008-0000-0A00-0000D9040000}"/>
            </a:ext>
          </a:extLst>
        </xdr:cNvPr>
        <xdr:cNvPicPr>
          <a:picLocks noChangeAspect="1"/>
        </xdr:cNvPicPr>
      </xdr:nvPicPr>
      <xdr:blipFill>
        <a:blip xmlns:r="http://schemas.openxmlformats.org/officeDocument/2006/relationships" r:embed="rId1"/>
        <a:stretch>
          <a:fillRect/>
        </a:stretch>
      </xdr:blipFill>
      <xdr:spPr bwMode="auto">
        <a:xfrm>
          <a:off x="1400175" y="318611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2" name="Picture 363" descr="https://apps.fldfs.com/SURVEY/Images/spacer.gif">
          <a:extLst>
            <a:ext uri="{FF2B5EF4-FFF2-40B4-BE49-F238E27FC236}">
              <a16:creationId xmlns:a16="http://schemas.microsoft.com/office/drawing/2014/main" id="{00000000-0008-0000-0A00-0000DA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3" name="Picture 363" descr="https://apps.fldfs.com/SURVEY/Images/spacer.gif">
          <a:extLst>
            <a:ext uri="{FF2B5EF4-FFF2-40B4-BE49-F238E27FC236}">
              <a16:creationId xmlns:a16="http://schemas.microsoft.com/office/drawing/2014/main" id="{00000000-0008-0000-0A00-0000DB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4" name="Picture 363" descr="https://apps.fldfs.com/SURVEY/Images/spacer.gif">
          <a:extLst>
            <a:ext uri="{FF2B5EF4-FFF2-40B4-BE49-F238E27FC236}">
              <a16:creationId xmlns:a16="http://schemas.microsoft.com/office/drawing/2014/main" id="{00000000-0008-0000-0A00-0000DC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5" name="Picture 363" descr="https://apps.fldfs.com/SURVEY/Images/spacer.gif">
          <a:extLst>
            <a:ext uri="{FF2B5EF4-FFF2-40B4-BE49-F238E27FC236}">
              <a16:creationId xmlns:a16="http://schemas.microsoft.com/office/drawing/2014/main" id="{00000000-0008-0000-0A00-0000DD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6" name="Picture 363" descr="https://apps.fldfs.com/SURVEY/Images/spacer.gif">
          <a:extLst>
            <a:ext uri="{FF2B5EF4-FFF2-40B4-BE49-F238E27FC236}">
              <a16:creationId xmlns:a16="http://schemas.microsoft.com/office/drawing/2014/main" id="{00000000-0008-0000-0A00-0000DE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7" name="Picture 363" descr="https://apps.fldfs.com/SURVEY/Images/spacer.gif">
          <a:extLst>
            <a:ext uri="{FF2B5EF4-FFF2-40B4-BE49-F238E27FC236}">
              <a16:creationId xmlns:a16="http://schemas.microsoft.com/office/drawing/2014/main" id="{00000000-0008-0000-0A00-0000DF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8" name="Picture 363" descr="https://apps.fldfs.com/SURVEY/Images/spacer.gif">
          <a:extLst>
            <a:ext uri="{FF2B5EF4-FFF2-40B4-BE49-F238E27FC236}">
              <a16:creationId xmlns:a16="http://schemas.microsoft.com/office/drawing/2014/main" id="{00000000-0008-0000-0A00-0000E0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160</xdr:row>
      <xdr:rowOff>0</xdr:rowOff>
    </xdr:from>
    <xdr:to>
      <xdr:col>8</xdr:col>
      <xdr:colOff>9525</xdr:colOff>
      <xdr:row>160</xdr:row>
      <xdr:rowOff>9525</xdr:rowOff>
    </xdr:to>
    <xdr:pic>
      <xdr:nvPicPr>
        <xdr:cNvPr id="1249" name="Picture 363" descr="https://apps.fldfs.com/SURVEY/Images/spacer.gif">
          <a:extLst>
            <a:ext uri="{FF2B5EF4-FFF2-40B4-BE49-F238E27FC236}">
              <a16:creationId xmlns:a16="http://schemas.microsoft.com/office/drawing/2014/main" id="{00000000-0008-0000-0A00-0000E1040000}"/>
            </a:ext>
          </a:extLst>
        </xdr:cNvPr>
        <xdr:cNvPicPr>
          <a:picLocks noChangeAspect="1"/>
        </xdr:cNvPicPr>
      </xdr:nvPicPr>
      <xdr:blipFill>
        <a:blip xmlns:r="http://schemas.openxmlformats.org/officeDocument/2006/relationships" r:embed="rId1"/>
        <a:stretch>
          <a:fillRect/>
        </a:stretch>
      </xdr:blipFill>
      <xdr:spPr bwMode="auto">
        <a:xfrm>
          <a:off x="1400175" y="320516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0" name="Picture 363" descr="https://apps.fldfs.com/SURVEY/Images/spacer.gif">
          <a:extLst>
            <a:ext uri="{FF2B5EF4-FFF2-40B4-BE49-F238E27FC236}">
              <a16:creationId xmlns:a16="http://schemas.microsoft.com/office/drawing/2014/main" id="{00000000-0008-0000-0A00-0000E2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1" name="Picture 363" descr="https://apps.fldfs.com/SURVEY/Images/spacer.gif">
          <a:extLst>
            <a:ext uri="{FF2B5EF4-FFF2-40B4-BE49-F238E27FC236}">
              <a16:creationId xmlns:a16="http://schemas.microsoft.com/office/drawing/2014/main" id="{00000000-0008-0000-0A00-0000E3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2" name="Picture 363" descr="https://apps.fldfs.com/SURVEY/Images/spacer.gif">
          <a:extLst>
            <a:ext uri="{FF2B5EF4-FFF2-40B4-BE49-F238E27FC236}">
              <a16:creationId xmlns:a16="http://schemas.microsoft.com/office/drawing/2014/main" id="{00000000-0008-0000-0A00-0000E4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3" name="Picture 363" descr="https://apps.fldfs.com/SURVEY/Images/spacer.gif">
          <a:extLst>
            <a:ext uri="{FF2B5EF4-FFF2-40B4-BE49-F238E27FC236}">
              <a16:creationId xmlns:a16="http://schemas.microsoft.com/office/drawing/2014/main" id="{00000000-0008-0000-0A00-0000E5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4" name="Picture 363" descr="https://apps.fldfs.com/SURVEY/Images/spacer.gif">
          <a:extLst>
            <a:ext uri="{FF2B5EF4-FFF2-40B4-BE49-F238E27FC236}">
              <a16:creationId xmlns:a16="http://schemas.microsoft.com/office/drawing/2014/main" id="{00000000-0008-0000-0A00-0000E6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5" name="Picture 363" descr="https://apps.fldfs.com/SURVEY/Images/spacer.gif">
          <a:extLst>
            <a:ext uri="{FF2B5EF4-FFF2-40B4-BE49-F238E27FC236}">
              <a16:creationId xmlns:a16="http://schemas.microsoft.com/office/drawing/2014/main" id="{00000000-0008-0000-0A00-0000E7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6" name="Picture 363" descr="https://apps.fldfs.com/SURVEY/Images/spacer.gif">
          <a:extLst>
            <a:ext uri="{FF2B5EF4-FFF2-40B4-BE49-F238E27FC236}">
              <a16:creationId xmlns:a16="http://schemas.microsoft.com/office/drawing/2014/main" id="{00000000-0008-0000-0A00-0000E8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161</xdr:row>
      <xdr:rowOff>0</xdr:rowOff>
    </xdr:from>
    <xdr:to>
      <xdr:col>8</xdr:col>
      <xdr:colOff>9525</xdr:colOff>
      <xdr:row>161</xdr:row>
      <xdr:rowOff>9525</xdr:rowOff>
    </xdr:to>
    <xdr:pic>
      <xdr:nvPicPr>
        <xdr:cNvPr id="1257" name="Picture 363" descr="https://apps.fldfs.com/SURVEY/Images/spacer.gif">
          <a:extLst>
            <a:ext uri="{FF2B5EF4-FFF2-40B4-BE49-F238E27FC236}">
              <a16:creationId xmlns:a16="http://schemas.microsoft.com/office/drawing/2014/main" id="{00000000-0008-0000-0A00-0000E9040000}"/>
            </a:ext>
          </a:extLst>
        </xdr:cNvPr>
        <xdr:cNvPicPr>
          <a:picLocks noChangeAspect="1"/>
        </xdr:cNvPicPr>
      </xdr:nvPicPr>
      <xdr:blipFill>
        <a:blip xmlns:r="http://schemas.openxmlformats.org/officeDocument/2006/relationships" r:embed="rId1"/>
        <a:stretch>
          <a:fillRect/>
        </a:stretch>
      </xdr:blipFill>
      <xdr:spPr bwMode="auto">
        <a:xfrm>
          <a:off x="1400175" y="322421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58" name="Picture 363" descr="https://apps.fldfs.com/SURVEY/Images/spacer.gif">
          <a:extLst>
            <a:ext uri="{FF2B5EF4-FFF2-40B4-BE49-F238E27FC236}">
              <a16:creationId xmlns:a16="http://schemas.microsoft.com/office/drawing/2014/main" id="{00000000-0008-0000-0A00-0000EA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59" name="Picture 363" descr="https://apps.fldfs.com/SURVEY/Images/spacer.gif">
          <a:extLst>
            <a:ext uri="{FF2B5EF4-FFF2-40B4-BE49-F238E27FC236}">
              <a16:creationId xmlns:a16="http://schemas.microsoft.com/office/drawing/2014/main" id="{00000000-0008-0000-0A00-0000EB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60" name="Picture 363" descr="https://apps.fldfs.com/SURVEY/Images/spacer.gif">
          <a:extLst>
            <a:ext uri="{FF2B5EF4-FFF2-40B4-BE49-F238E27FC236}">
              <a16:creationId xmlns:a16="http://schemas.microsoft.com/office/drawing/2014/main" id="{00000000-0008-0000-0A00-0000EC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61" name="Picture 363" descr="https://apps.fldfs.com/SURVEY/Images/spacer.gif">
          <a:extLst>
            <a:ext uri="{FF2B5EF4-FFF2-40B4-BE49-F238E27FC236}">
              <a16:creationId xmlns:a16="http://schemas.microsoft.com/office/drawing/2014/main" id="{00000000-0008-0000-0A00-0000ED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62" name="Picture 363" descr="https://apps.fldfs.com/SURVEY/Images/spacer.gif">
          <a:extLst>
            <a:ext uri="{FF2B5EF4-FFF2-40B4-BE49-F238E27FC236}">
              <a16:creationId xmlns:a16="http://schemas.microsoft.com/office/drawing/2014/main" id="{00000000-0008-0000-0A00-0000EE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63" name="Picture 363" descr="https://apps.fldfs.com/SURVEY/Images/spacer.gif">
          <a:extLst>
            <a:ext uri="{FF2B5EF4-FFF2-40B4-BE49-F238E27FC236}">
              <a16:creationId xmlns:a16="http://schemas.microsoft.com/office/drawing/2014/main" id="{00000000-0008-0000-0A00-0000EF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64" name="Picture 363" descr="https://apps.fldfs.com/SURVEY/Images/spacer.gif">
          <a:extLst>
            <a:ext uri="{FF2B5EF4-FFF2-40B4-BE49-F238E27FC236}">
              <a16:creationId xmlns:a16="http://schemas.microsoft.com/office/drawing/2014/main" id="{00000000-0008-0000-0A00-0000F0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162</xdr:row>
      <xdr:rowOff>0</xdr:rowOff>
    </xdr:from>
    <xdr:to>
      <xdr:col>8</xdr:col>
      <xdr:colOff>9525</xdr:colOff>
      <xdr:row>162</xdr:row>
      <xdr:rowOff>9525</xdr:rowOff>
    </xdr:to>
    <xdr:pic>
      <xdr:nvPicPr>
        <xdr:cNvPr id="1265" name="Picture 363" descr="https://apps.fldfs.com/SURVEY/Images/spacer.gif">
          <a:extLst>
            <a:ext uri="{FF2B5EF4-FFF2-40B4-BE49-F238E27FC236}">
              <a16:creationId xmlns:a16="http://schemas.microsoft.com/office/drawing/2014/main" id="{00000000-0008-0000-0A00-0000F1040000}"/>
            </a:ext>
          </a:extLst>
        </xdr:cNvPr>
        <xdr:cNvPicPr>
          <a:picLocks noChangeAspect="1"/>
        </xdr:cNvPicPr>
      </xdr:nvPicPr>
      <xdr:blipFill>
        <a:blip xmlns:r="http://schemas.openxmlformats.org/officeDocument/2006/relationships" r:embed="rId1"/>
        <a:stretch>
          <a:fillRect/>
        </a:stretch>
      </xdr:blipFill>
      <xdr:spPr bwMode="auto">
        <a:xfrm>
          <a:off x="1400175" y="324326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66" name="Picture 363" descr="https://apps.fldfs.com/SURVEY/Images/spacer.gif">
          <a:extLst>
            <a:ext uri="{FF2B5EF4-FFF2-40B4-BE49-F238E27FC236}">
              <a16:creationId xmlns:a16="http://schemas.microsoft.com/office/drawing/2014/main" id="{00000000-0008-0000-0A00-0000F2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67" name="Picture 363" descr="https://apps.fldfs.com/SURVEY/Images/spacer.gif">
          <a:extLst>
            <a:ext uri="{FF2B5EF4-FFF2-40B4-BE49-F238E27FC236}">
              <a16:creationId xmlns:a16="http://schemas.microsoft.com/office/drawing/2014/main" id="{00000000-0008-0000-0A00-0000F3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68" name="Picture 363" descr="https://apps.fldfs.com/SURVEY/Images/spacer.gif">
          <a:extLst>
            <a:ext uri="{FF2B5EF4-FFF2-40B4-BE49-F238E27FC236}">
              <a16:creationId xmlns:a16="http://schemas.microsoft.com/office/drawing/2014/main" id="{00000000-0008-0000-0A00-0000F4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69" name="Picture 363" descr="https://apps.fldfs.com/SURVEY/Images/spacer.gif">
          <a:extLst>
            <a:ext uri="{FF2B5EF4-FFF2-40B4-BE49-F238E27FC236}">
              <a16:creationId xmlns:a16="http://schemas.microsoft.com/office/drawing/2014/main" id="{00000000-0008-0000-0A00-0000F5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70" name="Picture 363" descr="https://apps.fldfs.com/SURVEY/Images/spacer.gif">
          <a:extLst>
            <a:ext uri="{FF2B5EF4-FFF2-40B4-BE49-F238E27FC236}">
              <a16:creationId xmlns:a16="http://schemas.microsoft.com/office/drawing/2014/main" id="{00000000-0008-0000-0A00-0000F6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71" name="Picture 363" descr="https://apps.fldfs.com/SURVEY/Images/spacer.gif">
          <a:extLst>
            <a:ext uri="{FF2B5EF4-FFF2-40B4-BE49-F238E27FC236}">
              <a16:creationId xmlns:a16="http://schemas.microsoft.com/office/drawing/2014/main" id="{00000000-0008-0000-0A00-0000F7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72" name="Picture 363" descr="https://apps.fldfs.com/SURVEY/Images/spacer.gif">
          <a:extLst>
            <a:ext uri="{FF2B5EF4-FFF2-40B4-BE49-F238E27FC236}">
              <a16:creationId xmlns:a16="http://schemas.microsoft.com/office/drawing/2014/main" id="{00000000-0008-0000-0A00-0000F8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163</xdr:row>
      <xdr:rowOff>0</xdr:rowOff>
    </xdr:from>
    <xdr:to>
      <xdr:col>8</xdr:col>
      <xdr:colOff>9525</xdr:colOff>
      <xdr:row>163</xdr:row>
      <xdr:rowOff>9525</xdr:rowOff>
    </xdr:to>
    <xdr:pic>
      <xdr:nvPicPr>
        <xdr:cNvPr id="1273" name="Picture 363" descr="https://apps.fldfs.com/SURVEY/Images/spacer.gif">
          <a:extLst>
            <a:ext uri="{FF2B5EF4-FFF2-40B4-BE49-F238E27FC236}">
              <a16:creationId xmlns:a16="http://schemas.microsoft.com/office/drawing/2014/main" id="{00000000-0008-0000-0A00-0000F9040000}"/>
            </a:ext>
          </a:extLst>
        </xdr:cNvPr>
        <xdr:cNvPicPr>
          <a:picLocks noChangeAspect="1"/>
        </xdr:cNvPicPr>
      </xdr:nvPicPr>
      <xdr:blipFill>
        <a:blip xmlns:r="http://schemas.openxmlformats.org/officeDocument/2006/relationships" r:embed="rId1"/>
        <a:stretch>
          <a:fillRect/>
        </a:stretch>
      </xdr:blipFill>
      <xdr:spPr bwMode="auto">
        <a:xfrm>
          <a:off x="1400175" y="326231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74" name="Picture 363" descr="https://apps.fldfs.com/SURVEY/Images/spacer.gif">
          <a:extLst>
            <a:ext uri="{FF2B5EF4-FFF2-40B4-BE49-F238E27FC236}">
              <a16:creationId xmlns:a16="http://schemas.microsoft.com/office/drawing/2014/main" id="{00000000-0008-0000-0A00-0000FA04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75" name="Picture 363" descr="https://apps.fldfs.com/SURVEY/Images/spacer.gif">
          <a:extLst>
            <a:ext uri="{FF2B5EF4-FFF2-40B4-BE49-F238E27FC236}">
              <a16:creationId xmlns:a16="http://schemas.microsoft.com/office/drawing/2014/main" id="{00000000-0008-0000-0A00-0000FB04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76" name="Picture 363" descr="https://apps.fldfs.com/SURVEY/Images/spacer.gif">
          <a:extLst>
            <a:ext uri="{FF2B5EF4-FFF2-40B4-BE49-F238E27FC236}">
              <a16:creationId xmlns:a16="http://schemas.microsoft.com/office/drawing/2014/main" id="{00000000-0008-0000-0A00-0000FC04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77" name="Picture 363" descr="https://apps.fldfs.com/SURVEY/Images/spacer.gif">
          <a:extLst>
            <a:ext uri="{FF2B5EF4-FFF2-40B4-BE49-F238E27FC236}">
              <a16:creationId xmlns:a16="http://schemas.microsoft.com/office/drawing/2014/main" id="{00000000-0008-0000-0A00-0000FD04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78" name="Picture 363" descr="https://apps.fldfs.com/SURVEY/Images/spacer.gif">
          <a:extLst>
            <a:ext uri="{FF2B5EF4-FFF2-40B4-BE49-F238E27FC236}">
              <a16:creationId xmlns:a16="http://schemas.microsoft.com/office/drawing/2014/main" id="{00000000-0008-0000-0A00-0000FE04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79" name="Picture 363" descr="https://apps.fldfs.com/SURVEY/Images/spacer.gif">
          <a:extLst>
            <a:ext uri="{FF2B5EF4-FFF2-40B4-BE49-F238E27FC236}">
              <a16:creationId xmlns:a16="http://schemas.microsoft.com/office/drawing/2014/main" id="{00000000-0008-0000-0A00-0000FF04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80" name="Picture 363" descr="https://apps.fldfs.com/SURVEY/Images/spacer.gif">
          <a:extLst>
            <a:ext uri="{FF2B5EF4-FFF2-40B4-BE49-F238E27FC236}">
              <a16:creationId xmlns:a16="http://schemas.microsoft.com/office/drawing/2014/main" id="{00000000-0008-0000-0A00-00000005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164</xdr:row>
      <xdr:rowOff>0</xdr:rowOff>
    </xdr:from>
    <xdr:to>
      <xdr:col>8</xdr:col>
      <xdr:colOff>9525</xdr:colOff>
      <xdr:row>164</xdr:row>
      <xdr:rowOff>9525</xdr:rowOff>
    </xdr:to>
    <xdr:pic>
      <xdr:nvPicPr>
        <xdr:cNvPr id="1281" name="Picture 363" descr="https://apps.fldfs.com/SURVEY/Images/spacer.gif">
          <a:extLst>
            <a:ext uri="{FF2B5EF4-FFF2-40B4-BE49-F238E27FC236}">
              <a16:creationId xmlns:a16="http://schemas.microsoft.com/office/drawing/2014/main" id="{00000000-0008-0000-0A00-000001050000}"/>
            </a:ext>
          </a:extLst>
        </xdr:cNvPr>
        <xdr:cNvPicPr>
          <a:picLocks noChangeAspect="1"/>
        </xdr:cNvPicPr>
      </xdr:nvPicPr>
      <xdr:blipFill>
        <a:blip xmlns:r="http://schemas.openxmlformats.org/officeDocument/2006/relationships" r:embed="rId1"/>
        <a:stretch>
          <a:fillRect/>
        </a:stretch>
      </xdr:blipFill>
      <xdr:spPr bwMode="auto">
        <a:xfrm>
          <a:off x="1400175" y="328136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2" name="Picture 363" descr="https://apps.fldfs.com/SURVEY/Images/spacer.gif">
          <a:extLst>
            <a:ext uri="{FF2B5EF4-FFF2-40B4-BE49-F238E27FC236}">
              <a16:creationId xmlns:a16="http://schemas.microsoft.com/office/drawing/2014/main" id="{00000000-0008-0000-0A00-000002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3" name="Picture 363" descr="https://apps.fldfs.com/SURVEY/Images/spacer.gif">
          <a:extLst>
            <a:ext uri="{FF2B5EF4-FFF2-40B4-BE49-F238E27FC236}">
              <a16:creationId xmlns:a16="http://schemas.microsoft.com/office/drawing/2014/main" id="{00000000-0008-0000-0A00-000003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4" name="Picture 363" descr="https://apps.fldfs.com/SURVEY/Images/spacer.gif">
          <a:extLst>
            <a:ext uri="{FF2B5EF4-FFF2-40B4-BE49-F238E27FC236}">
              <a16:creationId xmlns:a16="http://schemas.microsoft.com/office/drawing/2014/main" id="{00000000-0008-0000-0A00-000004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5" name="Picture 363" descr="https://apps.fldfs.com/SURVEY/Images/spacer.gif">
          <a:extLst>
            <a:ext uri="{FF2B5EF4-FFF2-40B4-BE49-F238E27FC236}">
              <a16:creationId xmlns:a16="http://schemas.microsoft.com/office/drawing/2014/main" id="{00000000-0008-0000-0A00-000005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6" name="Picture 363" descr="https://apps.fldfs.com/SURVEY/Images/spacer.gif">
          <a:extLst>
            <a:ext uri="{FF2B5EF4-FFF2-40B4-BE49-F238E27FC236}">
              <a16:creationId xmlns:a16="http://schemas.microsoft.com/office/drawing/2014/main" id="{00000000-0008-0000-0A00-000006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7" name="Picture 363" descr="https://apps.fldfs.com/SURVEY/Images/spacer.gif">
          <a:extLst>
            <a:ext uri="{FF2B5EF4-FFF2-40B4-BE49-F238E27FC236}">
              <a16:creationId xmlns:a16="http://schemas.microsoft.com/office/drawing/2014/main" id="{00000000-0008-0000-0A00-000007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8" name="Picture 363" descr="https://apps.fldfs.com/SURVEY/Images/spacer.gif">
          <a:extLst>
            <a:ext uri="{FF2B5EF4-FFF2-40B4-BE49-F238E27FC236}">
              <a16:creationId xmlns:a16="http://schemas.microsoft.com/office/drawing/2014/main" id="{00000000-0008-0000-0A00-000008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165</xdr:row>
      <xdr:rowOff>0</xdr:rowOff>
    </xdr:from>
    <xdr:to>
      <xdr:col>8</xdr:col>
      <xdr:colOff>9525</xdr:colOff>
      <xdr:row>165</xdr:row>
      <xdr:rowOff>9525</xdr:rowOff>
    </xdr:to>
    <xdr:pic>
      <xdr:nvPicPr>
        <xdr:cNvPr id="1289" name="Picture 363" descr="https://apps.fldfs.com/SURVEY/Images/spacer.gif">
          <a:extLst>
            <a:ext uri="{FF2B5EF4-FFF2-40B4-BE49-F238E27FC236}">
              <a16:creationId xmlns:a16="http://schemas.microsoft.com/office/drawing/2014/main" id="{00000000-0008-0000-0A00-000009050000}"/>
            </a:ext>
          </a:extLst>
        </xdr:cNvPr>
        <xdr:cNvPicPr>
          <a:picLocks noChangeAspect="1"/>
        </xdr:cNvPicPr>
      </xdr:nvPicPr>
      <xdr:blipFill>
        <a:blip xmlns:r="http://schemas.openxmlformats.org/officeDocument/2006/relationships" r:embed="rId1"/>
        <a:stretch>
          <a:fillRect/>
        </a:stretch>
      </xdr:blipFill>
      <xdr:spPr bwMode="auto">
        <a:xfrm>
          <a:off x="1400175" y="330041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0" name="Picture 363" descr="https://apps.fldfs.com/SURVEY/Images/spacer.gif">
          <a:extLst>
            <a:ext uri="{FF2B5EF4-FFF2-40B4-BE49-F238E27FC236}">
              <a16:creationId xmlns:a16="http://schemas.microsoft.com/office/drawing/2014/main" id="{00000000-0008-0000-0A00-00000A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1" name="Picture 363" descr="https://apps.fldfs.com/SURVEY/Images/spacer.gif">
          <a:extLst>
            <a:ext uri="{FF2B5EF4-FFF2-40B4-BE49-F238E27FC236}">
              <a16:creationId xmlns:a16="http://schemas.microsoft.com/office/drawing/2014/main" id="{00000000-0008-0000-0A00-00000B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2" name="Picture 363" descr="https://apps.fldfs.com/SURVEY/Images/spacer.gif">
          <a:extLst>
            <a:ext uri="{FF2B5EF4-FFF2-40B4-BE49-F238E27FC236}">
              <a16:creationId xmlns:a16="http://schemas.microsoft.com/office/drawing/2014/main" id="{00000000-0008-0000-0A00-00000C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3" name="Picture 363" descr="https://apps.fldfs.com/SURVEY/Images/spacer.gif">
          <a:extLst>
            <a:ext uri="{FF2B5EF4-FFF2-40B4-BE49-F238E27FC236}">
              <a16:creationId xmlns:a16="http://schemas.microsoft.com/office/drawing/2014/main" id="{00000000-0008-0000-0A00-00000D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4" name="Picture 363" descr="https://apps.fldfs.com/SURVEY/Images/spacer.gif">
          <a:extLst>
            <a:ext uri="{FF2B5EF4-FFF2-40B4-BE49-F238E27FC236}">
              <a16:creationId xmlns:a16="http://schemas.microsoft.com/office/drawing/2014/main" id="{00000000-0008-0000-0A00-00000E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5" name="Picture 363" descr="https://apps.fldfs.com/SURVEY/Images/spacer.gif">
          <a:extLst>
            <a:ext uri="{FF2B5EF4-FFF2-40B4-BE49-F238E27FC236}">
              <a16:creationId xmlns:a16="http://schemas.microsoft.com/office/drawing/2014/main" id="{00000000-0008-0000-0A00-00000F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6" name="Picture 363" descr="https://apps.fldfs.com/SURVEY/Images/spacer.gif">
          <a:extLst>
            <a:ext uri="{FF2B5EF4-FFF2-40B4-BE49-F238E27FC236}">
              <a16:creationId xmlns:a16="http://schemas.microsoft.com/office/drawing/2014/main" id="{00000000-0008-0000-0A00-000010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166</xdr:row>
      <xdr:rowOff>0</xdr:rowOff>
    </xdr:from>
    <xdr:to>
      <xdr:col>8</xdr:col>
      <xdr:colOff>9525</xdr:colOff>
      <xdr:row>166</xdr:row>
      <xdr:rowOff>9525</xdr:rowOff>
    </xdr:to>
    <xdr:pic>
      <xdr:nvPicPr>
        <xdr:cNvPr id="1297" name="Picture 363" descr="https://apps.fldfs.com/SURVEY/Images/spacer.gif">
          <a:extLst>
            <a:ext uri="{FF2B5EF4-FFF2-40B4-BE49-F238E27FC236}">
              <a16:creationId xmlns:a16="http://schemas.microsoft.com/office/drawing/2014/main" id="{00000000-0008-0000-0A00-000011050000}"/>
            </a:ext>
          </a:extLst>
        </xdr:cNvPr>
        <xdr:cNvPicPr>
          <a:picLocks noChangeAspect="1"/>
        </xdr:cNvPicPr>
      </xdr:nvPicPr>
      <xdr:blipFill>
        <a:blip xmlns:r="http://schemas.openxmlformats.org/officeDocument/2006/relationships" r:embed="rId1"/>
        <a:stretch>
          <a:fillRect/>
        </a:stretch>
      </xdr:blipFill>
      <xdr:spPr bwMode="auto">
        <a:xfrm>
          <a:off x="1400175" y="331946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298" name="Picture 363" descr="https://apps.fldfs.com/SURVEY/Images/spacer.gif">
          <a:extLst>
            <a:ext uri="{FF2B5EF4-FFF2-40B4-BE49-F238E27FC236}">
              <a16:creationId xmlns:a16="http://schemas.microsoft.com/office/drawing/2014/main" id="{00000000-0008-0000-0A00-000012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299" name="Picture 363" descr="https://apps.fldfs.com/SURVEY/Images/spacer.gif">
          <a:extLst>
            <a:ext uri="{FF2B5EF4-FFF2-40B4-BE49-F238E27FC236}">
              <a16:creationId xmlns:a16="http://schemas.microsoft.com/office/drawing/2014/main" id="{00000000-0008-0000-0A00-000013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300" name="Picture 363" descr="https://apps.fldfs.com/SURVEY/Images/spacer.gif">
          <a:extLst>
            <a:ext uri="{FF2B5EF4-FFF2-40B4-BE49-F238E27FC236}">
              <a16:creationId xmlns:a16="http://schemas.microsoft.com/office/drawing/2014/main" id="{00000000-0008-0000-0A00-000014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301" name="Picture 363" descr="https://apps.fldfs.com/SURVEY/Images/spacer.gif">
          <a:extLst>
            <a:ext uri="{FF2B5EF4-FFF2-40B4-BE49-F238E27FC236}">
              <a16:creationId xmlns:a16="http://schemas.microsoft.com/office/drawing/2014/main" id="{00000000-0008-0000-0A00-000015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302" name="Picture 363" descr="https://apps.fldfs.com/SURVEY/Images/spacer.gif">
          <a:extLst>
            <a:ext uri="{FF2B5EF4-FFF2-40B4-BE49-F238E27FC236}">
              <a16:creationId xmlns:a16="http://schemas.microsoft.com/office/drawing/2014/main" id="{00000000-0008-0000-0A00-000016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303" name="Picture 363" descr="https://apps.fldfs.com/SURVEY/Images/spacer.gif">
          <a:extLst>
            <a:ext uri="{FF2B5EF4-FFF2-40B4-BE49-F238E27FC236}">
              <a16:creationId xmlns:a16="http://schemas.microsoft.com/office/drawing/2014/main" id="{00000000-0008-0000-0A00-000017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304" name="Picture 363" descr="https://apps.fldfs.com/SURVEY/Images/spacer.gif">
          <a:extLst>
            <a:ext uri="{FF2B5EF4-FFF2-40B4-BE49-F238E27FC236}">
              <a16:creationId xmlns:a16="http://schemas.microsoft.com/office/drawing/2014/main" id="{00000000-0008-0000-0A00-000018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167</xdr:row>
      <xdr:rowOff>0</xdr:rowOff>
    </xdr:from>
    <xdr:to>
      <xdr:col>8</xdr:col>
      <xdr:colOff>9525</xdr:colOff>
      <xdr:row>167</xdr:row>
      <xdr:rowOff>9525</xdr:rowOff>
    </xdr:to>
    <xdr:pic>
      <xdr:nvPicPr>
        <xdr:cNvPr id="1305" name="Picture 363" descr="https://apps.fldfs.com/SURVEY/Images/spacer.gif">
          <a:extLst>
            <a:ext uri="{FF2B5EF4-FFF2-40B4-BE49-F238E27FC236}">
              <a16:creationId xmlns:a16="http://schemas.microsoft.com/office/drawing/2014/main" id="{00000000-0008-0000-0A00-000019050000}"/>
            </a:ext>
          </a:extLst>
        </xdr:cNvPr>
        <xdr:cNvPicPr>
          <a:picLocks noChangeAspect="1"/>
        </xdr:cNvPicPr>
      </xdr:nvPicPr>
      <xdr:blipFill>
        <a:blip xmlns:r="http://schemas.openxmlformats.org/officeDocument/2006/relationships" r:embed="rId1"/>
        <a:stretch>
          <a:fillRect/>
        </a:stretch>
      </xdr:blipFill>
      <xdr:spPr bwMode="auto">
        <a:xfrm>
          <a:off x="1400175" y="333851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06" name="Picture 363" descr="https://apps.fldfs.com/SURVEY/Images/spacer.gif">
          <a:extLst>
            <a:ext uri="{FF2B5EF4-FFF2-40B4-BE49-F238E27FC236}">
              <a16:creationId xmlns:a16="http://schemas.microsoft.com/office/drawing/2014/main" id="{00000000-0008-0000-0A00-00001A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07" name="Picture 363" descr="https://apps.fldfs.com/SURVEY/Images/spacer.gif">
          <a:extLst>
            <a:ext uri="{FF2B5EF4-FFF2-40B4-BE49-F238E27FC236}">
              <a16:creationId xmlns:a16="http://schemas.microsoft.com/office/drawing/2014/main" id="{00000000-0008-0000-0A00-00001B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08" name="Picture 363" descr="https://apps.fldfs.com/SURVEY/Images/spacer.gif">
          <a:extLst>
            <a:ext uri="{FF2B5EF4-FFF2-40B4-BE49-F238E27FC236}">
              <a16:creationId xmlns:a16="http://schemas.microsoft.com/office/drawing/2014/main" id="{00000000-0008-0000-0A00-00001C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09" name="Picture 363" descr="https://apps.fldfs.com/SURVEY/Images/spacer.gif">
          <a:extLst>
            <a:ext uri="{FF2B5EF4-FFF2-40B4-BE49-F238E27FC236}">
              <a16:creationId xmlns:a16="http://schemas.microsoft.com/office/drawing/2014/main" id="{00000000-0008-0000-0A00-00001D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10" name="Picture 363" descr="https://apps.fldfs.com/SURVEY/Images/spacer.gif">
          <a:extLst>
            <a:ext uri="{FF2B5EF4-FFF2-40B4-BE49-F238E27FC236}">
              <a16:creationId xmlns:a16="http://schemas.microsoft.com/office/drawing/2014/main" id="{00000000-0008-0000-0A00-00001E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11" name="Picture 363" descr="https://apps.fldfs.com/SURVEY/Images/spacer.gif">
          <a:extLst>
            <a:ext uri="{FF2B5EF4-FFF2-40B4-BE49-F238E27FC236}">
              <a16:creationId xmlns:a16="http://schemas.microsoft.com/office/drawing/2014/main" id="{00000000-0008-0000-0A00-00001F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12" name="Picture 363" descr="https://apps.fldfs.com/SURVEY/Images/spacer.gif">
          <a:extLst>
            <a:ext uri="{FF2B5EF4-FFF2-40B4-BE49-F238E27FC236}">
              <a16:creationId xmlns:a16="http://schemas.microsoft.com/office/drawing/2014/main" id="{00000000-0008-0000-0A00-000020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168</xdr:row>
      <xdr:rowOff>0</xdr:rowOff>
    </xdr:from>
    <xdr:to>
      <xdr:col>8</xdr:col>
      <xdr:colOff>9525</xdr:colOff>
      <xdr:row>168</xdr:row>
      <xdr:rowOff>9525</xdr:rowOff>
    </xdr:to>
    <xdr:pic>
      <xdr:nvPicPr>
        <xdr:cNvPr id="1313" name="Picture 363" descr="https://apps.fldfs.com/SURVEY/Images/spacer.gif">
          <a:extLst>
            <a:ext uri="{FF2B5EF4-FFF2-40B4-BE49-F238E27FC236}">
              <a16:creationId xmlns:a16="http://schemas.microsoft.com/office/drawing/2014/main" id="{00000000-0008-0000-0A00-000021050000}"/>
            </a:ext>
          </a:extLst>
        </xdr:cNvPr>
        <xdr:cNvPicPr>
          <a:picLocks noChangeAspect="1"/>
        </xdr:cNvPicPr>
      </xdr:nvPicPr>
      <xdr:blipFill>
        <a:blip xmlns:r="http://schemas.openxmlformats.org/officeDocument/2006/relationships" r:embed="rId1"/>
        <a:stretch>
          <a:fillRect/>
        </a:stretch>
      </xdr:blipFill>
      <xdr:spPr bwMode="auto">
        <a:xfrm>
          <a:off x="1400175" y="335756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14" name="Picture 363" descr="https://apps.fldfs.com/SURVEY/Images/spacer.gif">
          <a:extLst>
            <a:ext uri="{FF2B5EF4-FFF2-40B4-BE49-F238E27FC236}">
              <a16:creationId xmlns:a16="http://schemas.microsoft.com/office/drawing/2014/main" id="{00000000-0008-0000-0A00-000022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15" name="Picture 363" descr="https://apps.fldfs.com/SURVEY/Images/spacer.gif">
          <a:extLst>
            <a:ext uri="{FF2B5EF4-FFF2-40B4-BE49-F238E27FC236}">
              <a16:creationId xmlns:a16="http://schemas.microsoft.com/office/drawing/2014/main" id="{00000000-0008-0000-0A00-000023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16" name="Picture 363" descr="https://apps.fldfs.com/SURVEY/Images/spacer.gif">
          <a:extLst>
            <a:ext uri="{FF2B5EF4-FFF2-40B4-BE49-F238E27FC236}">
              <a16:creationId xmlns:a16="http://schemas.microsoft.com/office/drawing/2014/main" id="{00000000-0008-0000-0A00-000024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17" name="Picture 363" descr="https://apps.fldfs.com/SURVEY/Images/spacer.gif">
          <a:extLst>
            <a:ext uri="{FF2B5EF4-FFF2-40B4-BE49-F238E27FC236}">
              <a16:creationId xmlns:a16="http://schemas.microsoft.com/office/drawing/2014/main" id="{00000000-0008-0000-0A00-000025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18" name="Picture 363" descr="https://apps.fldfs.com/SURVEY/Images/spacer.gif">
          <a:extLst>
            <a:ext uri="{FF2B5EF4-FFF2-40B4-BE49-F238E27FC236}">
              <a16:creationId xmlns:a16="http://schemas.microsoft.com/office/drawing/2014/main" id="{00000000-0008-0000-0A00-000026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19" name="Picture 363" descr="https://apps.fldfs.com/SURVEY/Images/spacer.gif">
          <a:extLst>
            <a:ext uri="{FF2B5EF4-FFF2-40B4-BE49-F238E27FC236}">
              <a16:creationId xmlns:a16="http://schemas.microsoft.com/office/drawing/2014/main" id="{00000000-0008-0000-0A00-000027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20" name="Picture 363" descr="https://apps.fldfs.com/SURVEY/Images/spacer.gif">
          <a:extLst>
            <a:ext uri="{FF2B5EF4-FFF2-40B4-BE49-F238E27FC236}">
              <a16:creationId xmlns:a16="http://schemas.microsoft.com/office/drawing/2014/main" id="{00000000-0008-0000-0A00-000028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169</xdr:row>
      <xdr:rowOff>0</xdr:rowOff>
    </xdr:from>
    <xdr:to>
      <xdr:col>8</xdr:col>
      <xdr:colOff>9525</xdr:colOff>
      <xdr:row>169</xdr:row>
      <xdr:rowOff>9525</xdr:rowOff>
    </xdr:to>
    <xdr:pic>
      <xdr:nvPicPr>
        <xdr:cNvPr id="1321" name="Picture 363" descr="https://apps.fldfs.com/SURVEY/Images/spacer.gif">
          <a:extLst>
            <a:ext uri="{FF2B5EF4-FFF2-40B4-BE49-F238E27FC236}">
              <a16:creationId xmlns:a16="http://schemas.microsoft.com/office/drawing/2014/main" id="{00000000-0008-0000-0A00-000029050000}"/>
            </a:ext>
          </a:extLst>
        </xdr:cNvPr>
        <xdr:cNvPicPr>
          <a:picLocks noChangeAspect="1"/>
        </xdr:cNvPicPr>
      </xdr:nvPicPr>
      <xdr:blipFill>
        <a:blip xmlns:r="http://schemas.openxmlformats.org/officeDocument/2006/relationships" r:embed="rId1"/>
        <a:stretch>
          <a:fillRect/>
        </a:stretch>
      </xdr:blipFill>
      <xdr:spPr bwMode="auto">
        <a:xfrm>
          <a:off x="1400175" y="337661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2" name="Picture 363" descr="https://apps.fldfs.com/SURVEY/Images/spacer.gif">
          <a:extLst>
            <a:ext uri="{FF2B5EF4-FFF2-40B4-BE49-F238E27FC236}">
              <a16:creationId xmlns:a16="http://schemas.microsoft.com/office/drawing/2014/main" id="{00000000-0008-0000-0A00-00002A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3" name="Picture 363" descr="https://apps.fldfs.com/SURVEY/Images/spacer.gif">
          <a:extLst>
            <a:ext uri="{FF2B5EF4-FFF2-40B4-BE49-F238E27FC236}">
              <a16:creationId xmlns:a16="http://schemas.microsoft.com/office/drawing/2014/main" id="{00000000-0008-0000-0A00-00002B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4" name="Picture 363" descr="https://apps.fldfs.com/SURVEY/Images/spacer.gif">
          <a:extLst>
            <a:ext uri="{FF2B5EF4-FFF2-40B4-BE49-F238E27FC236}">
              <a16:creationId xmlns:a16="http://schemas.microsoft.com/office/drawing/2014/main" id="{00000000-0008-0000-0A00-00002C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5" name="Picture 363" descr="https://apps.fldfs.com/SURVEY/Images/spacer.gif">
          <a:extLst>
            <a:ext uri="{FF2B5EF4-FFF2-40B4-BE49-F238E27FC236}">
              <a16:creationId xmlns:a16="http://schemas.microsoft.com/office/drawing/2014/main" id="{00000000-0008-0000-0A00-00002D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6" name="Picture 363" descr="https://apps.fldfs.com/SURVEY/Images/spacer.gif">
          <a:extLst>
            <a:ext uri="{FF2B5EF4-FFF2-40B4-BE49-F238E27FC236}">
              <a16:creationId xmlns:a16="http://schemas.microsoft.com/office/drawing/2014/main" id="{00000000-0008-0000-0A00-00002E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7" name="Picture 363" descr="https://apps.fldfs.com/SURVEY/Images/spacer.gif">
          <a:extLst>
            <a:ext uri="{FF2B5EF4-FFF2-40B4-BE49-F238E27FC236}">
              <a16:creationId xmlns:a16="http://schemas.microsoft.com/office/drawing/2014/main" id="{00000000-0008-0000-0A00-00002F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8" name="Picture 363" descr="https://apps.fldfs.com/SURVEY/Images/spacer.gif">
          <a:extLst>
            <a:ext uri="{FF2B5EF4-FFF2-40B4-BE49-F238E27FC236}">
              <a16:creationId xmlns:a16="http://schemas.microsoft.com/office/drawing/2014/main" id="{00000000-0008-0000-0A00-000030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170</xdr:row>
      <xdr:rowOff>0</xdr:rowOff>
    </xdr:from>
    <xdr:to>
      <xdr:col>8</xdr:col>
      <xdr:colOff>9525</xdr:colOff>
      <xdr:row>170</xdr:row>
      <xdr:rowOff>9525</xdr:rowOff>
    </xdr:to>
    <xdr:pic>
      <xdr:nvPicPr>
        <xdr:cNvPr id="1329" name="Picture 363" descr="https://apps.fldfs.com/SURVEY/Images/spacer.gif">
          <a:extLst>
            <a:ext uri="{FF2B5EF4-FFF2-40B4-BE49-F238E27FC236}">
              <a16:creationId xmlns:a16="http://schemas.microsoft.com/office/drawing/2014/main" id="{00000000-0008-0000-0A00-000031050000}"/>
            </a:ext>
          </a:extLst>
        </xdr:cNvPr>
        <xdr:cNvPicPr>
          <a:picLocks noChangeAspect="1"/>
        </xdr:cNvPicPr>
      </xdr:nvPicPr>
      <xdr:blipFill>
        <a:blip xmlns:r="http://schemas.openxmlformats.org/officeDocument/2006/relationships" r:embed="rId1"/>
        <a:stretch>
          <a:fillRect/>
        </a:stretch>
      </xdr:blipFill>
      <xdr:spPr bwMode="auto">
        <a:xfrm>
          <a:off x="1400175" y="339566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0" name="Picture 363" descr="https://apps.fldfs.com/SURVEY/Images/spacer.gif">
          <a:extLst>
            <a:ext uri="{FF2B5EF4-FFF2-40B4-BE49-F238E27FC236}">
              <a16:creationId xmlns:a16="http://schemas.microsoft.com/office/drawing/2014/main" id="{00000000-0008-0000-0A00-000032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1" name="Picture 363" descr="https://apps.fldfs.com/SURVEY/Images/spacer.gif">
          <a:extLst>
            <a:ext uri="{FF2B5EF4-FFF2-40B4-BE49-F238E27FC236}">
              <a16:creationId xmlns:a16="http://schemas.microsoft.com/office/drawing/2014/main" id="{00000000-0008-0000-0A00-000033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2" name="Picture 363" descr="https://apps.fldfs.com/SURVEY/Images/spacer.gif">
          <a:extLst>
            <a:ext uri="{FF2B5EF4-FFF2-40B4-BE49-F238E27FC236}">
              <a16:creationId xmlns:a16="http://schemas.microsoft.com/office/drawing/2014/main" id="{00000000-0008-0000-0A00-000034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3" name="Picture 363" descr="https://apps.fldfs.com/SURVEY/Images/spacer.gif">
          <a:extLst>
            <a:ext uri="{FF2B5EF4-FFF2-40B4-BE49-F238E27FC236}">
              <a16:creationId xmlns:a16="http://schemas.microsoft.com/office/drawing/2014/main" id="{00000000-0008-0000-0A00-000035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4" name="Picture 363" descr="https://apps.fldfs.com/SURVEY/Images/spacer.gif">
          <a:extLst>
            <a:ext uri="{FF2B5EF4-FFF2-40B4-BE49-F238E27FC236}">
              <a16:creationId xmlns:a16="http://schemas.microsoft.com/office/drawing/2014/main" id="{00000000-0008-0000-0A00-000036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5" name="Picture 363" descr="https://apps.fldfs.com/SURVEY/Images/spacer.gif">
          <a:extLst>
            <a:ext uri="{FF2B5EF4-FFF2-40B4-BE49-F238E27FC236}">
              <a16:creationId xmlns:a16="http://schemas.microsoft.com/office/drawing/2014/main" id="{00000000-0008-0000-0A00-000037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6" name="Picture 363" descr="https://apps.fldfs.com/SURVEY/Images/spacer.gif">
          <a:extLst>
            <a:ext uri="{FF2B5EF4-FFF2-40B4-BE49-F238E27FC236}">
              <a16:creationId xmlns:a16="http://schemas.microsoft.com/office/drawing/2014/main" id="{00000000-0008-0000-0A00-000038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171</xdr:row>
      <xdr:rowOff>0</xdr:rowOff>
    </xdr:from>
    <xdr:to>
      <xdr:col>8</xdr:col>
      <xdr:colOff>9525</xdr:colOff>
      <xdr:row>171</xdr:row>
      <xdr:rowOff>9525</xdr:rowOff>
    </xdr:to>
    <xdr:pic>
      <xdr:nvPicPr>
        <xdr:cNvPr id="1337" name="Picture 363" descr="https://apps.fldfs.com/SURVEY/Images/spacer.gif">
          <a:extLst>
            <a:ext uri="{FF2B5EF4-FFF2-40B4-BE49-F238E27FC236}">
              <a16:creationId xmlns:a16="http://schemas.microsoft.com/office/drawing/2014/main" id="{00000000-0008-0000-0A00-000039050000}"/>
            </a:ext>
          </a:extLst>
        </xdr:cNvPr>
        <xdr:cNvPicPr>
          <a:picLocks noChangeAspect="1"/>
        </xdr:cNvPicPr>
      </xdr:nvPicPr>
      <xdr:blipFill>
        <a:blip xmlns:r="http://schemas.openxmlformats.org/officeDocument/2006/relationships" r:embed="rId1"/>
        <a:stretch>
          <a:fillRect/>
        </a:stretch>
      </xdr:blipFill>
      <xdr:spPr bwMode="auto">
        <a:xfrm>
          <a:off x="1400175" y="341471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38" name="Picture 363" descr="https://apps.fldfs.com/SURVEY/Images/spacer.gif">
          <a:extLst>
            <a:ext uri="{FF2B5EF4-FFF2-40B4-BE49-F238E27FC236}">
              <a16:creationId xmlns:a16="http://schemas.microsoft.com/office/drawing/2014/main" id="{00000000-0008-0000-0A00-00003A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39" name="Picture 363" descr="https://apps.fldfs.com/SURVEY/Images/spacer.gif">
          <a:extLst>
            <a:ext uri="{FF2B5EF4-FFF2-40B4-BE49-F238E27FC236}">
              <a16:creationId xmlns:a16="http://schemas.microsoft.com/office/drawing/2014/main" id="{00000000-0008-0000-0A00-00003B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40" name="Picture 363" descr="https://apps.fldfs.com/SURVEY/Images/spacer.gif">
          <a:extLst>
            <a:ext uri="{FF2B5EF4-FFF2-40B4-BE49-F238E27FC236}">
              <a16:creationId xmlns:a16="http://schemas.microsoft.com/office/drawing/2014/main" id="{00000000-0008-0000-0A00-00003C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41" name="Picture 363" descr="https://apps.fldfs.com/SURVEY/Images/spacer.gif">
          <a:extLst>
            <a:ext uri="{FF2B5EF4-FFF2-40B4-BE49-F238E27FC236}">
              <a16:creationId xmlns:a16="http://schemas.microsoft.com/office/drawing/2014/main" id="{00000000-0008-0000-0A00-00003D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42" name="Picture 363" descr="https://apps.fldfs.com/SURVEY/Images/spacer.gif">
          <a:extLst>
            <a:ext uri="{FF2B5EF4-FFF2-40B4-BE49-F238E27FC236}">
              <a16:creationId xmlns:a16="http://schemas.microsoft.com/office/drawing/2014/main" id="{00000000-0008-0000-0A00-00003E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43" name="Picture 363" descr="https://apps.fldfs.com/SURVEY/Images/spacer.gif">
          <a:extLst>
            <a:ext uri="{FF2B5EF4-FFF2-40B4-BE49-F238E27FC236}">
              <a16:creationId xmlns:a16="http://schemas.microsoft.com/office/drawing/2014/main" id="{00000000-0008-0000-0A00-00003F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44" name="Picture 363" descr="https://apps.fldfs.com/SURVEY/Images/spacer.gif">
          <a:extLst>
            <a:ext uri="{FF2B5EF4-FFF2-40B4-BE49-F238E27FC236}">
              <a16:creationId xmlns:a16="http://schemas.microsoft.com/office/drawing/2014/main" id="{00000000-0008-0000-0A00-000040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172</xdr:row>
      <xdr:rowOff>0</xdr:rowOff>
    </xdr:from>
    <xdr:to>
      <xdr:col>8</xdr:col>
      <xdr:colOff>9525</xdr:colOff>
      <xdr:row>172</xdr:row>
      <xdr:rowOff>9525</xdr:rowOff>
    </xdr:to>
    <xdr:pic>
      <xdr:nvPicPr>
        <xdr:cNvPr id="1345" name="Picture 363" descr="https://apps.fldfs.com/SURVEY/Images/spacer.gif">
          <a:extLst>
            <a:ext uri="{FF2B5EF4-FFF2-40B4-BE49-F238E27FC236}">
              <a16:creationId xmlns:a16="http://schemas.microsoft.com/office/drawing/2014/main" id="{00000000-0008-0000-0A00-000041050000}"/>
            </a:ext>
          </a:extLst>
        </xdr:cNvPr>
        <xdr:cNvPicPr>
          <a:picLocks noChangeAspect="1"/>
        </xdr:cNvPicPr>
      </xdr:nvPicPr>
      <xdr:blipFill>
        <a:blip xmlns:r="http://schemas.openxmlformats.org/officeDocument/2006/relationships" r:embed="rId1"/>
        <a:stretch>
          <a:fillRect/>
        </a:stretch>
      </xdr:blipFill>
      <xdr:spPr bwMode="auto">
        <a:xfrm>
          <a:off x="1400175" y="343376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46" name="Picture 363" descr="https://apps.fldfs.com/SURVEY/Images/spacer.gif">
          <a:extLst>
            <a:ext uri="{FF2B5EF4-FFF2-40B4-BE49-F238E27FC236}">
              <a16:creationId xmlns:a16="http://schemas.microsoft.com/office/drawing/2014/main" id="{00000000-0008-0000-0A00-000042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47" name="Picture 363" descr="https://apps.fldfs.com/SURVEY/Images/spacer.gif">
          <a:extLst>
            <a:ext uri="{FF2B5EF4-FFF2-40B4-BE49-F238E27FC236}">
              <a16:creationId xmlns:a16="http://schemas.microsoft.com/office/drawing/2014/main" id="{00000000-0008-0000-0A00-000043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48" name="Picture 363" descr="https://apps.fldfs.com/SURVEY/Images/spacer.gif">
          <a:extLst>
            <a:ext uri="{FF2B5EF4-FFF2-40B4-BE49-F238E27FC236}">
              <a16:creationId xmlns:a16="http://schemas.microsoft.com/office/drawing/2014/main" id="{00000000-0008-0000-0A00-000044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49" name="Picture 363" descr="https://apps.fldfs.com/SURVEY/Images/spacer.gif">
          <a:extLst>
            <a:ext uri="{FF2B5EF4-FFF2-40B4-BE49-F238E27FC236}">
              <a16:creationId xmlns:a16="http://schemas.microsoft.com/office/drawing/2014/main" id="{00000000-0008-0000-0A00-000045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50" name="Picture 363" descr="https://apps.fldfs.com/SURVEY/Images/spacer.gif">
          <a:extLst>
            <a:ext uri="{FF2B5EF4-FFF2-40B4-BE49-F238E27FC236}">
              <a16:creationId xmlns:a16="http://schemas.microsoft.com/office/drawing/2014/main" id="{00000000-0008-0000-0A00-000046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51" name="Picture 363" descr="https://apps.fldfs.com/SURVEY/Images/spacer.gif">
          <a:extLst>
            <a:ext uri="{FF2B5EF4-FFF2-40B4-BE49-F238E27FC236}">
              <a16:creationId xmlns:a16="http://schemas.microsoft.com/office/drawing/2014/main" id="{00000000-0008-0000-0A00-000047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52" name="Picture 363" descr="https://apps.fldfs.com/SURVEY/Images/spacer.gif">
          <a:extLst>
            <a:ext uri="{FF2B5EF4-FFF2-40B4-BE49-F238E27FC236}">
              <a16:creationId xmlns:a16="http://schemas.microsoft.com/office/drawing/2014/main" id="{00000000-0008-0000-0A00-000048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173</xdr:row>
      <xdr:rowOff>0</xdr:rowOff>
    </xdr:from>
    <xdr:to>
      <xdr:col>8</xdr:col>
      <xdr:colOff>9525</xdr:colOff>
      <xdr:row>173</xdr:row>
      <xdr:rowOff>9525</xdr:rowOff>
    </xdr:to>
    <xdr:pic>
      <xdr:nvPicPr>
        <xdr:cNvPr id="1353" name="Picture 363" descr="https://apps.fldfs.com/SURVEY/Images/spacer.gif">
          <a:extLst>
            <a:ext uri="{FF2B5EF4-FFF2-40B4-BE49-F238E27FC236}">
              <a16:creationId xmlns:a16="http://schemas.microsoft.com/office/drawing/2014/main" id="{00000000-0008-0000-0A00-000049050000}"/>
            </a:ext>
          </a:extLst>
        </xdr:cNvPr>
        <xdr:cNvPicPr>
          <a:picLocks noChangeAspect="1"/>
        </xdr:cNvPicPr>
      </xdr:nvPicPr>
      <xdr:blipFill>
        <a:blip xmlns:r="http://schemas.openxmlformats.org/officeDocument/2006/relationships" r:embed="rId1"/>
        <a:stretch>
          <a:fillRect/>
        </a:stretch>
      </xdr:blipFill>
      <xdr:spPr bwMode="auto">
        <a:xfrm>
          <a:off x="1400175" y="345281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54" name="Picture 363" descr="https://apps.fldfs.com/SURVEY/Images/spacer.gif">
          <a:extLst>
            <a:ext uri="{FF2B5EF4-FFF2-40B4-BE49-F238E27FC236}">
              <a16:creationId xmlns:a16="http://schemas.microsoft.com/office/drawing/2014/main" id="{00000000-0008-0000-0A00-00004A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55" name="Picture 363" descr="https://apps.fldfs.com/SURVEY/Images/spacer.gif">
          <a:extLst>
            <a:ext uri="{FF2B5EF4-FFF2-40B4-BE49-F238E27FC236}">
              <a16:creationId xmlns:a16="http://schemas.microsoft.com/office/drawing/2014/main" id="{00000000-0008-0000-0A00-00004B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56" name="Picture 363" descr="https://apps.fldfs.com/SURVEY/Images/spacer.gif">
          <a:extLst>
            <a:ext uri="{FF2B5EF4-FFF2-40B4-BE49-F238E27FC236}">
              <a16:creationId xmlns:a16="http://schemas.microsoft.com/office/drawing/2014/main" id="{00000000-0008-0000-0A00-00004C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57" name="Picture 363" descr="https://apps.fldfs.com/SURVEY/Images/spacer.gif">
          <a:extLst>
            <a:ext uri="{FF2B5EF4-FFF2-40B4-BE49-F238E27FC236}">
              <a16:creationId xmlns:a16="http://schemas.microsoft.com/office/drawing/2014/main" id="{00000000-0008-0000-0A00-00004D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58" name="Picture 363" descr="https://apps.fldfs.com/SURVEY/Images/spacer.gif">
          <a:extLst>
            <a:ext uri="{FF2B5EF4-FFF2-40B4-BE49-F238E27FC236}">
              <a16:creationId xmlns:a16="http://schemas.microsoft.com/office/drawing/2014/main" id="{00000000-0008-0000-0A00-00004E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59" name="Picture 363" descr="https://apps.fldfs.com/SURVEY/Images/spacer.gif">
          <a:extLst>
            <a:ext uri="{FF2B5EF4-FFF2-40B4-BE49-F238E27FC236}">
              <a16:creationId xmlns:a16="http://schemas.microsoft.com/office/drawing/2014/main" id="{00000000-0008-0000-0A00-00004F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60" name="Picture 363" descr="https://apps.fldfs.com/SURVEY/Images/spacer.gif">
          <a:extLst>
            <a:ext uri="{FF2B5EF4-FFF2-40B4-BE49-F238E27FC236}">
              <a16:creationId xmlns:a16="http://schemas.microsoft.com/office/drawing/2014/main" id="{00000000-0008-0000-0A00-000050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174</xdr:row>
      <xdr:rowOff>0</xdr:rowOff>
    </xdr:from>
    <xdr:to>
      <xdr:col>8</xdr:col>
      <xdr:colOff>9525</xdr:colOff>
      <xdr:row>174</xdr:row>
      <xdr:rowOff>9525</xdr:rowOff>
    </xdr:to>
    <xdr:pic>
      <xdr:nvPicPr>
        <xdr:cNvPr id="1361" name="Picture 363" descr="https://apps.fldfs.com/SURVEY/Images/spacer.gif">
          <a:extLst>
            <a:ext uri="{FF2B5EF4-FFF2-40B4-BE49-F238E27FC236}">
              <a16:creationId xmlns:a16="http://schemas.microsoft.com/office/drawing/2014/main" id="{00000000-0008-0000-0A00-000051050000}"/>
            </a:ext>
          </a:extLst>
        </xdr:cNvPr>
        <xdr:cNvPicPr>
          <a:picLocks noChangeAspect="1"/>
        </xdr:cNvPicPr>
      </xdr:nvPicPr>
      <xdr:blipFill>
        <a:blip xmlns:r="http://schemas.openxmlformats.org/officeDocument/2006/relationships" r:embed="rId1"/>
        <a:stretch>
          <a:fillRect/>
        </a:stretch>
      </xdr:blipFill>
      <xdr:spPr bwMode="auto">
        <a:xfrm>
          <a:off x="1400175" y="347186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2" name="Picture 363" descr="https://apps.fldfs.com/SURVEY/Images/spacer.gif">
          <a:extLst>
            <a:ext uri="{FF2B5EF4-FFF2-40B4-BE49-F238E27FC236}">
              <a16:creationId xmlns:a16="http://schemas.microsoft.com/office/drawing/2014/main" id="{00000000-0008-0000-0A00-000052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3" name="Picture 363" descr="https://apps.fldfs.com/SURVEY/Images/spacer.gif">
          <a:extLst>
            <a:ext uri="{FF2B5EF4-FFF2-40B4-BE49-F238E27FC236}">
              <a16:creationId xmlns:a16="http://schemas.microsoft.com/office/drawing/2014/main" id="{00000000-0008-0000-0A00-000053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4" name="Picture 363" descr="https://apps.fldfs.com/SURVEY/Images/spacer.gif">
          <a:extLst>
            <a:ext uri="{FF2B5EF4-FFF2-40B4-BE49-F238E27FC236}">
              <a16:creationId xmlns:a16="http://schemas.microsoft.com/office/drawing/2014/main" id="{00000000-0008-0000-0A00-000054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5" name="Picture 363" descr="https://apps.fldfs.com/SURVEY/Images/spacer.gif">
          <a:extLst>
            <a:ext uri="{FF2B5EF4-FFF2-40B4-BE49-F238E27FC236}">
              <a16:creationId xmlns:a16="http://schemas.microsoft.com/office/drawing/2014/main" id="{00000000-0008-0000-0A00-000055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6" name="Picture 363" descr="https://apps.fldfs.com/SURVEY/Images/spacer.gif">
          <a:extLst>
            <a:ext uri="{FF2B5EF4-FFF2-40B4-BE49-F238E27FC236}">
              <a16:creationId xmlns:a16="http://schemas.microsoft.com/office/drawing/2014/main" id="{00000000-0008-0000-0A00-000056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7" name="Picture 363" descr="https://apps.fldfs.com/SURVEY/Images/spacer.gif">
          <a:extLst>
            <a:ext uri="{FF2B5EF4-FFF2-40B4-BE49-F238E27FC236}">
              <a16:creationId xmlns:a16="http://schemas.microsoft.com/office/drawing/2014/main" id="{00000000-0008-0000-0A00-000057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8" name="Picture 363" descr="https://apps.fldfs.com/SURVEY/Images/spacer.gif">
          <a:extLst>
            <a:ext uri="{FF2B5EF4-FFF2-40B4-BE49-F238E27FC236}">
              <a16:creationId xmlns:a16="http://schemas.microsoft.com/office/drawing/2014/main" id="{00000000-0008-0000-0A00-000058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175</xdr:row>
      <xdr:rowOff>0</xdr:rowOff>
    </xdr:from>
    <xdr:to>
      <xdr:col>8</xdr:col>
      <xdr:colOff>9525</xdr:colOff>
      <xdr:row>175</xdr:row>
      <xdr:rowOff>9525</xdr:rowOff>
    </xdr:to>
    <xdr:pic>
      <xdr:nvPicPr>
        <xdr:cNvPr id="1369" name="Picture 363" descr="https://apps.fldfs.com/SURVEY/Images/spacer.gif">
          <a:extLst>
            <a:ext uri="{FF2B5EF4-FFF2-40B4-BE49-F238E27FC236}">
              <a16:creationId xmlns:a16="http://schemas.microsoft.com/office/drawing/2014/main" id="{00000000-0008-0000-0A00-000059050000}"/>
            </a:ext>
          </a:extLst>
        </xdr:cNvPr>
        <xdr:cNvPicPr>
          <a:picLocks noChangeAspect="1"/>
        </xdr:cNvPicPr>
      </xdr:nvPicPr>
      <xdr:blipFill>
        <a:blip xmlns:r="http://schemas.openxmlformats.org/officeDocument/2006/relationships" r:embed="rId1"/>
        <a:stretch>
          <a:fillRect/>
        </a:stretch>
      </xdr:blipFill>
      <xdr:spPr bwMode="auto">
        <a:xfrm>
          <a:off x="1400175" y="349091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0" name="Picture 363" descr="https://apps.fldfs.com/SURVEY/Images/spacer.gif">
          <a:extLst>
            <a:ext uri="{FF2B5EF4-FFF2-40B4-BE49-F238E27FC236}">
              <a16:creationId xmlns:a16="http://schemas.microsoft.com/office/drawing/2014/main" id="{00000000-0008-0000-0A00-00005A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1" name="Picture 363" descr="https://apps.fldfs.com/SURVEY/Images/spacer.gif">
          <a:extLst>
            <a:ext uri="{FF2B5EF4-FFF2-40B4-BE49-F238E27FC236}">
              <a16:creationId xmlns:a16="http://schemas.microsoft.com/office/drawing/2014/main" id="{00000000-0008-0000-0A00-00005B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2" name="Picture 363" descr="https://apps.fldfs.com/SURVEY/Images/spacer.gif">
          <a:extLst>
            <a:ext uri="{FF2B5EF4-FFF2-40B4-BE49-F238E27FC236}">
              <a16:creationId xmlns:a16="http://schemas.microsoft.com/office/drawing/2014/main" id="{00000000-0008-0000-0A00-00005C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3" name="Picture 363" descr="https://apps.fldfs.com/SURVEY/Images/spacer.gif">
          <a:extLst>
            <a:ext uri="{FF2B5EF4-FFF2-40B4-BE49-F238E27FC236}">
              <a16:creationId xmlns:a16="http://schemas.microsoft.com/office/drawing/2014/main" id="{00000000-0008-0000-0A00-00005D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4" name="Picture 363" descr="https://apps.fldfs.com/SURVEY/Images/spacer.gif">
          <a:extLst>
            <a:ext uri="{FF2B5EF4-FFF2-40B4-BE49-F238E27FC236}">
              <a16:creationId xmlns:a16="http://schemas.microsoft.com/office/drawing/2014/main" id="{00000000-0008-0000-0A00-00005E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5" name="Picture 363" descr="https://apps.fldfs.com/SURVEY/Images/spacer.gif">
          <a:extLst>
            <a:ext uri="{FF2B5EF4-FFF2-40B4-BE49-F238E27FC236}">
              <a16:creationId xmlns:a16="http://schemas.microsoft.com/office/drawing/2014/main" id="{00000000-0008-0000-0A00-00005F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6" name="Picture 363" descr="https://apps.fldfs.com/SURVEY/Images/spacer.gif">
          <a:extLst>
            <a:ext uri="{FF2B5EF4-FFF2-40B4-BE49-F238E27FC236}">
              <a16:creationId xmlns:a16="http://schemas.microsoft.com/office/drawing/2014/main" id="{00000000-0008-0000-0A00-000060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176</xdr:row>
      <xdr:rowOff>0</xdr:rowOff>
    </xdr:from>
    <xdr:to>
      <xdr:col>8</xdr:col>
      <xdr:colOff>9525</xdr:colOff>
      <xdr:row>176</xdr:row>
      <xdr:rowOff>9525</xdr:rowOff>
    </xdr:to>
    <xdr:pic>
      <xdr:nvPicPr>
        <xdr:cNvPr id="1377" name="Picture 363" descr="https://apps.fldfs.com/SURVEY/Images/spacer.gif">
          <a:extLst>
            <a:ext uri="{FF2B5EF4-FFF2-40B4-BE49-F238E27FC236}">
              <a16:creationId xmlns:a16="http://schemas.microsoft.com/office/drawing/2014/main" id="{00000000-0008-0000-0A00-000061050000}"/>
            </a:ext>
          </a:extLst>
        </xdr:cNvPr>
        <xdr:cNvPicPr>
          <a:picLocks noChangeAspect="1"/>
        </xdr:cNvPicPr>
      </xdr:nvPicPr>
      <xdr:blipFill>
        <a:blip xmlns:r="http://schemas.openxmlformats.org/officeDocument/2006/relationships" r:embed="rId1"/>
        <a:stretch>
          <a:fillRect/>
        </a:stretch>
      </xdr:blipFill>
      <xdr:spPr bwMode="auto">
        <a:xfrm>
          <a:off x="1400175" y="350996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78" name="Picture 363" descr="https://apps.fldfs.com/SURVEY/Images/spacer.gif">
          <a:extLst>
            <a:ext uri="{FF2B5EF4-FFF2-40B4-BE49-F238E27FC236}">
              <a16:creationId xmlns:a16="http://schemas.microsoft.com/office/drawing/2014/main" id="{00000000-0008-0000-0A00-000062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79" name="Picture 363" descr="https://apps.fldfs.com/SURVEY/Images/spacer.gif">
          <a:extLst>
            <a:ext uri="{FF2B5EF4-FFF2-40B4-BE49-F238E27FC236}">
              <a16:creationId xmlns:a16="http://schemas.microsoft.com/office/drawing/2014/main" id="{00000000-0008-0000-0A00-000063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80" name="Picture 363" descr="https://apps.fldfs.com/SURVEY/Images/spacer.gif">
          <a:extLst>
            <a:ext uri="{FF2B5EF4-FFF2-40B4-BE49-F238E27FC236}">
              <a16:creationId xmlns:a16="http://schemas.microsoft.com/office/drawing/2014/main" id="{00000000-0008-0000-0A00-000064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81" name="Picture 363" descr="https://apps.fldfs.com/SURVEY/Images/spacer.gif">
          <a:extLst>
            <a:ext uri="{FF2B5EF4-FFF2-40B4-BE49-F238E27FC236}">
              <a16:creationId xmlns:a16="http://schemas.microsoft.com/office/drawing/2014/main" id="{00000000-0008-0000-0A00-000065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82" name="Picture 363" descr="https://apps.fldfs.com/SURVEY/Images/spacer.gif">
          <a:extLst>
            <a:ext uri="{FF2B5EF4-FFF2-40B4-BE49-F238E27FC236}">
              <a16:creationId xmlns:a16="http://schemas.microsoft.com/office/drawing/2014/main" id="{00000000-0008-0000-0A00-000066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83" name="Picture 363" descr="https://apps.fldfs.com/SURVEY/Images/spacer.gif">
          <a:extLst>
            <a:ext uri="{FF2B5EF4-FFF2-40B4-BE49-F238E27FC236}">
              <a16:creationId xmlns:a16="http://schemas.microsoft.com/office/drawing/2014/main" id="{00000000-0008-0000-0A00-000067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84" name="Picture 363" descr="https://apps.fldfs.com/SURVEY/Images/spacer.gif">
          <a:extLst>
            <a:ext uri="{FF2B5EF4-FFF2-40B4-BE49-F238E27FC236}">
              <a16:creationId xmlns:a16="http://schemas.microsoft.com/office/drawing/2014/main" id="{00000000-0008-0000-0A00-000068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177</xdr:row>
      <xdr:rowOff>0</xdr:rowOff>
    </xdr:from>
    <xdr:to>
      <xdr:col>8</xdr:col>
      <xdr:colOff>9525</xdr:colOff>
      <xdr:row>177</xdr:row>
      <xdr:rowOff>9525</xdr:rowOff>
    </xdr:to>
    <xdr:pic>
      <xdr:nvPicPr>
        <xdr:cNvPr id="1385" name="Picture 363" descr="https://apps.fldfs.com/SURVEY/Images/spacer.gif">
          <a:extLst>
            <a:ext uri="{FF2B5EF4-FFF2-40B4-BE49-F238E27FC236}">
              <a16:creationId xmlns:a16="http://schemas.microsoft.com/office/drawing/2014/main" id="{00000000-0008-0000-0A00-000069050000}"/>
            </a:ext>
          </a:extLst>
        </xdr:cNvPr>
        <xdr:cNvPicPr>
          <a:picLocks noChangeAspect="1"/>
        </xdr:cNvPicPr>
      </xdr:nvPicPr>
      <xdr:blipFill>
        <a:blip xmlns:r="http://schemas.openxmlformats.org/officeDocument/2006/relationships" r:embed="rId1"/>
        <a:stretch>
          <a:fillRect/>
        </a:stretch>
      </xdr:blipFill>
      <xdr:spPr bwMode="auto">
        <a:xfrm>
          <a:off x="1400175" y="352901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86" name="Picture 363" descr="https://apps.fldfs.com/SURVEY/Images/spacer.gif">
          <a:extLst>
            <a:ext uri="{FF2B5EF4-FFF2-40B4-BE49-F238E27FC236}">
              <a16:creationId xmlns:a16="http://schemas.microsoft.com/office/drawing/2014/main" id="{00000000-0008-0000-0A00-00006A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87" name="Picture 363" descr="https://apps.fldfs.com/SURVEY/Images/spacer.gif">
          <a:extLst>
            <a:ext uri="{FF2B5EF4-FFF2-40B4-BE49-F238E27FC236}">
              <a16:creationId xmlns:a16="http://schemas.microsoft.com/office/drawing/2014/main" id="{00000000-0008-0000-0A00-00006B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88" name="Picture 363" descr="https://apps.fldfs.com/SURVEY/Images/spacer.gif">
          <a:extLst>
            <a:ext uri="{FF2B5EF4-FFF2-40B4-BE49-F238E27FC236}">
              <a16:creationId xmlns:a16="http://schemas.microsoft.com/office/drawing/2014/main" id="{00000000-0008-0000-0A00-00006C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89" name="Picture 363" descr="https://apps.fldfs.com/SURVEY/Images/spacer.gif">
          <a:extLst>
            <a:ext uri="{FF2B5EF4-FFF2-40B4-BE49-F238E27FC236}">
              <a16:creationId xmlns:a16="http://schemas.microsoft.com/office/drawing/2014/main" id="{00000000-0008-0000-0A00-00006D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90" name="Picture 363" descr="https://apps.fldfs.com/SURVEY/Images/spacer.gif">
          <a:extLst>
            <a:ext uri="{FF2B5EF4-FFF2-40B4-BE49-F238E27FC236}">
              <a16:creationId xmlns:a16="http://schemas.microsoft.com/office/drawing/2014/main" id="{00000000-0008-0000-0A00-00006E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91" name="Picture 363" descr="https://apps.fldfs.com/SURVEY/Images/spacer.gif">
          <a:extLst>
            <a:ext uri="{FF2B5EF4-FFF2-40B4-BE49-F238E27FC236}">
              <a16:creationId xmlns:a16="http://schemas.microsoft.com/office/drawing/2014/main" id="{00000000-0008-0000-0A00-00006F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92" name="Picture 363" descr="https://apps.fldfs.com/SURVEY/Images/spacer.gif">
          <a:extLst>
            <a:ext uri="{FF2B5EF4-FFF2-40B4-BE49-F238E27FC236}">
              <a16:creationId xmlns:a16="http://schemas.microsoft.com/office/drawing/2014/main" id="{00000000-0008-0000-0A00-000070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178</xdr:row>
      <xdr:rowOff>0</xdr:rowOff>
    </xdr:from>
    <xdr:to>
      <xdr:col>8</xdr:col>
      <xdr:colOff>9525</xdr:colOff>
      <xdr:row>178</xdr:row>
      <xdr:rowOff>9525</xdr:rowOff>
    </xdr:to>
    <xdr:pic>
      <xdr:nvPicPr>
        <xdr:cNvPr id="1393" name="Picture 363" descr="https://apps.fldfs.com/SURVEY/Images/spacer.gif">
          <a:extLst>
            <a:ext uri="{FF2B5EF4-FFF2-40B4-BE49-F238E27FC236}">
              <a16:creationId xmlns:a16="http://schemas.microsoft.com/office/drawing/2014/main" id="{00000000-0008-0000-0A00-000071050000}"/>
            </a:ext>
          </a:extLst>
        </xdr:cNvPr>
        <xdr:cNvPicPr>
          <a:picLocks noChangeAspect="1"/>
        </xdr:cNvPicPr>
      </xdr:nvPicPr>
      <xdr:blipFill>
        <a:blip xmlns:r="http://schemas.openxmlformats.org/officeDocument/2006/relationships" r:embed="rId1"/>
        <a:stretch>
          <a:fillRect/>
        </a:stretch>
      </xdr:blipFill>
      <xdr:spPr bwMode="auto">
        <a:xfrm>
          <a:off x="1400175" y="35480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394" name="Picture 363" descr="https://apps.fldfs.com/SURVEY/Images/spacer.gif">
          <a:extLst>
            <a:ext uri="{FF2B5EF4-FFF2-40B4-BE49-F238E27FC236}">
              <a16:creationId xmlns:a16="http://schemas.microsoft.com/office/drawing/2014/main" id="{00000000-0008-0000-0A00-000072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395" name="Picture 363" descr="https://apps.fldfs.com/SURVEY/Images/spacer.gif">
          <a:extLst>
            <a:ext uri="{FF2B5EF4-FFF2-40B4-BE49-F238E27FC236}">
              <a16:creationId xmlns:a16="http://schemas.microsoft.com/office/drawing/2014/main" id="{00000000-0008-0000-0A00-000073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396" name="Picture 363" descr="https://apps.fldfs.com/SURVEY/Images/spacer.gif">
          <a:extLst>
            <a:ext uri="{FF2B5EF4-FFF2-40B4-BE49-F238E27FC236}">
              <a16:creationId xmlns:a16="http://schemas.microsoft.com/office/drawing/2014/main" id="{00000000-0008-0000-0A00-000074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397" name="Picture 363" descr="https://apps.fldfs.com/SURVEY/Images/spacer.gif">
          <a:extLst>
            <a:ext uri="{FF2B5EF4-FFF2-40B4-BE49-F238E27FC236}">
              <a16:creationId xmlns:a16="http://schemas.microsoft.com/office/drawing/2014/main" id="{00000000-0008-0000-0A00-000075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398" name="Picture 363" descr="https://apps.fldfs.com/SURVEY/Images/spacer.gif">
          <a:extLst>
            <a:ext uri="{FF2B5EF4-FFF2-40B4-BE49-F238E27FC236}">
              <a16:creationId xmlns:a16="http://schemas.microsoft.com/office/drawing/2014/main" id="{00000000-0008-0000-0A00-000076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399" name="Picture 363" descr="https://apps.fldfs.com/SURVEY/Images/spacer.gif">
          <a:extLst>
            <a:ext uri="{FF2B5EF4-FFF2-40B4-BE49-F238E27FC236}">
              <a16:creationId xmlns:a16="http://schemas.microsoft.com/office/drawing/2014/main" id="{00000000-0008-0000-0A00-000077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400" name="Picture 363" descr="https://apps.fldfs.com/SURVEY/Images/spacer.gif">
          <a:extLst>
            <a:ext uri="{FF2B5EF4-FFF2-40B4-BE49-F238E27FC236}">
              <a16:creationId xmlns:a16="http://schemas.microsoft.com/office/drawing/2014/main" id="{00000000-0008-0000-0A00-000078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180</xdr:row>
      <xdr:rowOff>0</xdr:rowOff>
    </xdr:from>
    <xdr:to>
      <xdr:col>8</xdr:col>
      <xdr:colOff>9525</xdr:colOff>
      <xdr:row>180</xdr:row>
      <xdr:rowOff>9525</xdr:rowOff>
    </xdr:to>
    <xdr:pic>
      <xdr:nvPicPr>
        <xdr:cNvPr id="1401" name="Picture 363" descr="https://apps.fldfs.com/SURVEY/Images/spacer.gif">
          <a:extLst>
            <a:ext uri="{FF2B5EF4-FFF2-40B4-BE49-F238E27FC236}">
              <a16:creationId xmlns:a16="http://schemas.microsoft.com/office/drawing/2014/main" id="{00000000-0008-0000-0A00-000079050000}"/>
            </a:ext>
          </a:extLst>
        </xdr:cNvPr>
        <xdr:cNvPicPr>
          <a:picLocks noChangeAspect="1"/>
        </xdr:cNvPicPr>
      </xdr:nvPicPr>
      <xdr:blipFill>
        <a:blip xmlns:r="http://schemas.openxmlformats.org/officeDocument/2006/relationships" r:embed="rId1"/>
        <a:stretch>
          <a:fillRect/>
        </a:stretch>
      </xdr:blipFill>
      <xdr:spPr bwMode="auto">
        <a:xfrm>
          <a:off x="1400175" y="358616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2" name="Picture 363" descr="https://apps.fldfs.com/SURVEY/Images/spacer.gif">
          <a:extLst>
            <a:ext uri="{FF2B5EF4-FFF2-40B4-BE49-F238E27FC236}">
              <a16:creationId xmlns:a16="http://schemas.microsoft.com/office/drawing/2014/main" id="{00000000-0008-0000-0A00-00007A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3" name="Picture 363" descr="https://apps.fldfs.com/SURVEY/Images/spacer.gif">
          <a:extLst>
            <a:ext uri="{FF2B5EF4-FFF2-40B4-BE49-F238E27FC236}">
              <a16:creationId xmlns:a16="http://schemas.microsoft.com/office/drawing/2014/main" id="{00000000-0008-0000-0A00-00007B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4" name="Picture 363" descr="https://apps.fldfs.com/SURVEY/Images/spacer.gif">
          <a:extLst>
            <a:ext uri="{FF2B5EF4-FFF2-40B4-BE49-F238E27FC236}">
              <a16:creationId xmlns:a16="http://schemas.microsoft.com/office/drawing/2014/main" id="{00000000-0008-0000-0A00-00007C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5" name="Picture 363" descr="https://apps.fldfs.com/SURVEY/Images/spacer.gif">
          <a:extLst>
            <a:ext uri="{FF2B5EF4-FFF2-40B4-BE49-F238E27FC236}">
              <a16:creationId xmlns:a16="http://schemas.microsoft.com/office/drawing/2014/main" id="{00000000-0008-0000-0A00-00007D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6" name="Picture 363" descr="https://apps.fldfs.com/SURVEY/Images/spacer.gif">
          <a:extLst>
            <a:ext uri="{FF2B5EF4-FFF2-40B4-BE49-F238E27FC236}">
              <a16:creationId xmlns:a16="http://schemas.microsoft.com/office/drawing/2014/main" id="{00000000-0008-0000-0A00-00007E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7" name="Picture 363" descr="https://apps.fldfs.com/SURVEY/Images/spacer.gif">
          <a:extLst>
            <a:ext uri="{FF2B5EF4-FFF2-40B4-BE49-F238E27FC236}">
              <a16:creationId xmlns:a16="http://schemas.microsoft.com/office/drawing/2014/main" id="{00000000-0008-0000-0A00-00007F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8" name="Picture 363" descr="https://apps.fldfs.com/SURVEY/Images/spacer.gif">
          <a:extLst>
            <a:ext uri="{FF2B5EF4-FFF2-40B4-BE49-F238E27FC236}">
              <a16:creationId xmlns:a16="http://schemas.microsoft.com/office/drawing/2014/main" id="{00000000-0008-0000-0A00-000080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181</xdr:row>
      <xdr:rowOff>0</xdr:rowOff>
    </xdr:from>
    <xdr:to>
      <xdr:col>8</xdr:col>
      <xdr:colOff>9525</xdr:colOff>
      <xdr:row>181</xdr:row>
      <xdr:rowOff>9525</xdr:rowOff>
    </xdr:to>
    <xdr:pic>
      <xdr:nvPicPr>
        <xdr:cNvPr id="1409" name="Picture 363" descr="https://apps.fldfs.com/SURVEY/Images/spacer.gif">
          <a:extLst>
            <a:ext uri="{FF2B5EF4-FFF2-40B4-BE49-F238E27FC236}">
              <a16:creationId xmlns:a16="http://schemas.microsoft.com/office/drawing/2014/main" id="{00000000-0008-0000-0A00-000081050000}"/>
            </a:ext>
          </a:extLst>
        </xdr:cNvPr>
        <xdr:cNvPicPr>
          <a:picLocks noChangeAspect="1"/>
        </xdr:cNvPicPr>
      </xdr:nvPicPr>
      <xdr:blipFill>
        <a:blip xmlns:r="http://schemas.openxmlformats.org/officeDocument/2006/relationships" r:embed="rId1"/>
        <a:stretch>
          <a:fillRect/>
        </a:stretch>
      </xdr:blipFill>
      <xdr:spPr bwMode="auto">
        <a:xfrm>
          <a:off x="1400175" y="360521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0" name="Picture 363" descr="https://apps.fldfs.com/SURVEY/Images/spacer.gif">
          <a:extLst>
            <a:ext uri="{FF2B5EF4-FFF2-40B4-BE49-F238E27FC236}">
              <a16:creationId xmlns:a16="http://schemas.microsoft.com/office/drawing/2014/main" id="{00000000-0008-0000-0A00-000082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1" name="Picture 363" descr="https://apps.fldfs.com/SURVEY/Images/spacer.gif">
          <a:extLst>
            <a:ext uri="{FF2B5EF4-FFF2-40B4-BE49-F238E27FC236}">
              <a16:creationId xmlns:a16="http://schemas.microsoft.com/office/drawing/2014/main" id="{00000000-0008-0000-0A00-000083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2" name="Picture 363" descr="https://apps.fldfs.com/SURVEY/Images/spacer.gif">
          <a:extLst>
            <a:ext uri="{FF2B5EF4-FFF2-40B4-BE49-F238E27FC236}">
              <a16:creationId xmlns:a16="http://schemas.microsoft.com/office/drawing/2014/main" id="{00000000-0008-0000-0A00-000084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3" name="Picture 363" descr="https://apps.fldfs.com/SURVEY/Images/spacer.gif">
          <a:extLst>
            <a:ext uri="{FF2B5EF4-FFF2-40B4-BE49-F238E27FC236}">
              <a16:creationId xmlns:a16="http://schemas.microsoft.com/office/drawing/2014/main" id="{00000000-0008-0000-0A00-000085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4" name="Picture 363" descr="https://apps.fldfs.com/SURVEY/Images/spacer.gif">
          <a:extLst>
            <a:ext uri="{FF2B5EF4-FFF2-40B4-BE49-F238E27FC236}">
              <a16:creationId xmlns:a16="http://schemas.microsoft.com/office/drawing/2014/main" id="{00000000-0008-0000-0A00-000086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5" name="Picture 363" descr="https://apps.fldfs.com/SURVEY/Images/spacer.gif">
          <a:extLst>
            <a:ext uri="{FF2B5EF4-FFF2-40B4-BE49-F238E27FC236}">
              <a16:creationId xmlns:a16="http://schemas.microsoft.com/office/drawing/2014/main" id="{00000000-0008-0000-0A00-000087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6" name="Picture 363" descr="https://apps.fldfs.com/SURVEY/Images/spacer.gif">
          <a:extLst>
            <a:ext uri="{FF2B5EF4-FFF2-40B4-BE49-F238E27FC236}">
              <a16:creationId xmlns:a16="http://schemas.microsoft.com/office/drawing/2014/main" id="{00000000-0008-0000-0A00-000088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182</xdr:row>
      <xdr:rowOff>0</xdr:rowOff>
    </xdr:from>
    <xdr:to>
      <xdr:col>8</xdr:col>
      <xdr:colOff>9525</xdr:colOff>
      <xdr:row>182</xdr:row>
      <xdr:rowOff>9525</xdr:rowOff>
    </xdr:to>
    <xdr:pic>
      <xdr:nvPicPr>
        <xdr:cNvPr id="1417" name="Picture 363" descr="https://apps.fldfs.com/SURVEY/Images/spacer.gif">
          <a:extLst>
            <a:ext uri="{FF2B5EF4-FFF2-40B4-BE49-F238E27FC236}">
              <a16:creationId xmlns:a16="http://schemas.microsoft.com/office/drawing/2014/main" id="{00000000-0008-0000-0A00-000089050000}"/>
            </a:ext>
          </a:extLst>
        </xdr:cNvPr>
        <xdr:cNvPicPr>
          <a:picLocks noChangeAspect="1"/>
        </xdr:cNvPicPr>
      </xdr:nvPicPr>
      <xdr:blipFill>
        <a:blip xmlns:r="http://schemas.openxmlformats.org/officeDocument/2006/relationships" r:embed="rId1"/>
        <a:stretch>
          <a:fillRect/>
        </a:stretch>
      </xdr:blipFill>
      <xdr:spPr bwMode="auto">
        <a:xfrm>
          <a:off x="1400175" y="362426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18" name="Picture 363" descr="https://apps.fldfs.com/SURVEY/Images/spacer.gif">
          <a:extLst>
            <a:ext uri="{FF2B5EF4-FFF2-40B4-BE49-F238E27FC236}">
              <a16:creationId xmlns:a16="http://schemas.microsoft.com/office/drawing/2014/main" id="{00000000-0008-0000-0A00-00008A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19" name="Picture 363" descr="https://apps.fldfs.com/SURVEY/Images/spacer.gif">
          <a:extLst>
            <a:ext uri="{FF2B5EF4-FFF2-40B4-BE49-F238E27FC236}">
              <a16:creationId xmlns:a16="http://schemas.microsoft.com/office/drawing/2014/main" id="{00000000-0008-0000-0A00-00008B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20" name="Picture 363" descr="https://apps.fldfs.com/SURVEY/Images/spacer.gif">
          <a:extLst>
            <a:ext uri="{FF2B5EF4-FFF2-40B4-BE49-F238E27FC236}">
              <a16:creationId xmlns:a16="http://schemas.microsoft.com/office/drawing/2014/main" id="{00000000-0008-0000-0A00-00008C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21" name="Picture 363" descr="https://apps.fldfs.com/SURVEY/Images/spacer.gif">
          <a:extLst>
            <a:ext uri="{FF2B5EF4-FFF2-40B4-BE49-F238E27FC236}">
              <a16:creationId xmlns:a16="http://schemas.microsoft.com/office/drawing/2014/main" id="{00000000-0008-0000-0A00-00008D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22" name="Picture 363" descr="https://apps.fldfs.com/SURVEY/Images/spacer.gif">
          <a:extLst>
            <a:ext uri="{FF2B5EF4-FFF2-40B4-BE49-F238E27FC236}">
              <a16:creationId xmlns:a16="http://schemas.microsoft.com/office/drawing/2014/main" id="{00000000-0008-0000-0A00-00008E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23" name="Picture 363" descr="https://apps.fldfs.com/SURVEY/Images/spacer.gif">
          <a:extLst>
            <a:ext uri="{FF2B5EF4-FFF2-40B4-BE49-F238E27FC236}">
              <a16:creationId xmlns:a16="http://schemas.microsoft.com/office/drawing/2014/main" id="{00000000-0008-0000-0A00-00008F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24" name="Picture 363" descr="https://apps.fldfs.com/SURVEY/Images/spacer.gif">
          <a:extLst>
            <a:ext uri="{FF2B5EF4-FFF2-40B4-BE49-F238E27FC236}">
              <a16:creationId xmlns:a16="http://schemas.microsoft.com/office/drawing/2014/main" id="{00000000-0008-0000-0A00-000090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183</xdr:row>
      <xdr:rowOff>0</xdr:rowOff>
    </xdr:from>
    <xdr:to>
      <xdr:col>8</xdr:col>
      <xdr:colOff>9525</xdr:colOff>
      <xdr:row>183</xdr:row>
      <xdr:rowOff>9525</xdr:rowOff>
    </xdr:to>
    <xdr:pic>
      <xdr:nvPicPr>
        <xdr:cNvPr id="1425" name="Picture 363" descr="https://apps.fldfs.com/SURVEY/Images/spacer.gif">
          <a:extLst>
            <a:ext uri="{FF2B5EF4-FFF2-40B4-BE49-F238E27FC236}">
              <a16:creationId xmlns:a16="http://schemas.microsoft.com/office/drawing/2014/main" id="{00000000-0008-0000-0A00-000091050000}"/>
            </a:ext>
          </a:extLst>
        </xdr:cNvPr>
        <xdr:cNvPicPr>
          <a:picLocks noChangeAspect="1"/>
        </xdr:cNvPicPr>
      </xdr:nvPicPr>
      <xdr:blipFill>
        <a:blip xmlns:r="http://schemas.openxmlformats.org/officeDocument/2006/relationships" r:embed="rId1"/>
        <a:stretch>
          <a:fillRect/>
        </a:stretch>
      </xdr:blipFill>
      <xdr:spPr bwMode="auto">
        <a:xfrm>
          <a:off x="1400175" y="364331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26" name="Picture 363" descr="https://apps.fldfs.com/SURVEY/Images/spacer.gif">
          <a:extLst>
            <a:ext uri="{FF2B5EF4-FFF2-40B4-BE49-F238E27FC236}">
              <a16:creationId xmlns:a16="http://schemas.microsoft.com/office/drawing/2014/main" id="{00000000-0008-0000-0A00-000092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27" name="Picture 363" descr="https://apps.fldfs.com/SURVEY/Images/spacer.gif">
          <a:extLst>
            <a:ext uri="{FF2B5EF4-FFF2-40B4-BE49-F238E27FC236}">
              <a16:creationId xmlns:a16="http://schemas.microsoft.com/office/drawing/2014/main" id="{00000000-0008-0000-0A00-000093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28" name="Picture 363" descr="https://apps.fldfs.com/SURVEY/Images/spacer.gif">
          <a:extLst>
            <a:ext uri="{FF2B5EF4-FFF2-40B4-BE49-F238E27FC236}">
              <a16:creationId xmlns:a16="http://schemas.microsoft.com/office/drawing/2014/main" id="{00000000-0008-0000-0A00-000094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29" name="Picture 363" descr="https://apps.fldfs.com/SURVEY/Images/spacer.gif">
          <a:extLst>
            <a:ext uri="{FF2B5EF4-FFF2-40B4-BE49-F238E27FC236}">
              <a16:creationId xmlns:a16="http://schemas.microsoft.com/office/drawing/2014/main" id="{00000000-0008-0000-0A00-000095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30" name="Picture 363" descr="https://apps.fldfs.com/SURVEY/Images/spacer.gif">
          <a:extLst>
            <a:ext uri="{FF2B5EF4-FFF2-40B4-BE49-F238E27FC236}">
              <a16:creationId xmlns:a16="http://schemas.microsoft.com/office/drawing/2014/main" id="{00000000-0008-0000-0A00-000096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31" name="Picture 363" descr="https://apps.fldfs.com/SURVEY/Images/spacer.gif">
          <a:extLst>
            <a:ext uri="{FF2B5EF4-FFF2-40B4-BE49-F238E27FC236}">
              <a16:creationId xmlns:a16="http://schemas.microsoft.com/office/drawing/2014/main" id="{00000000-0008-0000-0A00-000097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32" name="Picture 363" descr="https://apps.fldfs.com/SURVEY/Images/spacer.gif">
          <a:extLst>
            <a:ext uri="{FF2B5EF4-FFF2-40B4-BE49-F238E27FC236}">
              <a16:creationId xmlns:a16="http://schemas.microsoft.com/office/drawing/2014/main" id="{00000000-0008-0000-0A00-000098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184</xdr:row>
      <xdr:rowOff>0</xdr:rowOff>
    </xdr:from>
    <xdr:to>
      <xdr:col>8</xdr:col>
      <xdr:colOff>9525</xdr:colOff>
      <xdr:row>184</xdr:row>
      <xdr:rowOff>9525</xdr:rowOff>
    </xdr:to>
    <xdr:pic>
      <xdr:nvPicPr>
        <xdr:cNvPr id="1433" name="Picture 363" descr="https://apps.fldfs.com/SURVEY/Images/spacer.gif">
          <a:extLst>
            <a:ext uri="{FF2B5EF4-FFF2-40B4-BE49-F238E27FC236}">
              <a16:creationId xmlns:a16="http://schemas.microsoft.com/office/drawing/2014/main" id="{00000000-0008-0000-0A00-000099050000}"/>
            </a:ext>
          </a:extLst>
        </xdr:cNvPr>
        <xdr:cNvPicPr>
          <a:picLocks noChangeAspect="1"/>
        </xdr:cNvPicPr>
      </xdr:nvPicPr>
      <xdr:blipFill>
        <a:blip xmlns:r="http://schemas.openxmlformats.org/officeDocument/2006/relationships" r:embed="rId1"/>
        <a:stretch>
          <a:fillRect/>
        </a:stretch>
      </xdr:blipFill>
      <xdr:spPr bwMode="auto">
        <a:xfrm>
          <a:off x="1400175" y="366236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34" name="Picture 363" descr="https://apps.fldfs.com/SURVEY/Images/spacer.gif">
          <a:extLst>
            <a:ext uri="{FF2B5EF4-FFF2-40B4-BE49-F238E27FC236}">
              <a16:creationId xmlns:a16="http://schemas.microsoft.com/office/drawing/2014/main" id="{00000000-0008-0000-0A00-00009A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35" name="Picture 363" descr="https://apps.fldfs.com/SURVEY/Images/spacer.gif">
          <a:extLst>
            <a:ext uri="{FF2B5EF4-FFF2-40B4-BE49-F238E27FC236}">
              <a16:creationId xmlns:a16="http://schemas.microsoft.com/office/drawing/2014/main" id="{00000000-0008-0000-0A00-00009B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36" name="Picture 363" descr="https://apps.fldfs.com/SURVEY/Images/spacer.gif">
          <a:extLst>
            <a:ext uri="{FF2B5EF4-FFF2-40B4-BE49-F238E27FC236}">
              <a16:creationId xmlns:a16="http://schemas.microsoft.com/office/drawing/2014/main" id="{00000000-0008-0000-0A00-00009C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37" name="Picture 363" descr="https://apps.fldfs.com/SURVEY/Images/spacer.gif">
          <a:extLst>
            <a:ext uri="{FF2B5EF4-FFF2-40B4-BE49-F238E27FC236}">
              <a16:creationId xmlns:a16="http://schemas.microsoft.com/office/drawing/2014/main" id="{00000000-0008-0000-0A00-00009D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38" name="Picture 363" descr="https://apps.fldfs.com/SURVEY/Images/spacer.gif">
          <a:extLst>
            <a:ext uri="{FF2B5EF4-FFF2-40B4-BE49-F238E27FC236}">
              <a16:creationId xmlns:a16="http://schemas.microsoft.com/office/drawing/2014/main" id="{00000000-0008-0000-0A00-00009E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39" name="Picture 363" descr="https://apps.fldfs.com/SURVEY/Images/spacer.gif">
          <a:extLst>
            <a:ext uri="{FF2B5EF4-FFF2-40B4-BE49-F238E27FC236}">
              <a16:creationId xmlns:a16="http://schemas.microsoft.com/office/drawing/2014/main" id="{00000000-0008-0000-0A00-00009F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40" name="Picture 363" descr="https://apps.fldfs.com/SURVEY/Images/spacer.gif">
          <a:extLst>
            <a:ext uri="{FF2B5EF4-FFF2-40B4-BE49-F238E27FC236}">
              <a16:creationId xmlns:a16="http://schemas.microsoft.com/office/drawing/2014/main" id="{00000000-0008-0000-0A00-0000A0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185</xdr:row>
      <xdr:rowOff>0</xdr:rowOff>
    </xdr:from>
    <xdr:to>
      <xdr:col>8</xdr:col>
      <xdr:colOff>9525</xdr:colOff>
      <xdr:row>185</xdr:row>
      <xdr:rowOff>9525</xdr:rowOff>
    </xdr:to>
    <xdr:pic>
      <xdr:nvPicPr>
        <xdr:cNvPr id="1441" name="Picture 363" descr="https://apps.fldfs.com/SURVEY/Images/spacer.gif">
          <a:extLst>
            <a:ext uri="{FF2B5EF4-FFF2-40B4-BE49-F238E27FC236}">
              <a16:creationId xmlns:a16="http://schemas.microsoft.com/office/drawing/2014/main" id="{00000000-0008-0000-0A00-0000A1050000}"/>
            </a:ext>
          </a:extLst>
        </xdr:cNvPr>
        <xdr:cNvPicPr>
          <a:picLocks noChangeAspect="1"/>
        </xdr:cNvPicPr>
      </xdr:nvPicPr>
      <xdr:blipFill>
        <a:blip xmlns:r="http://schemas.openxmlformats.org/officeDocument/2006/relationships" r:embed="rId1"/>
        <a:stretch>
          <a:fillRect/>
        </a:stretch>
      </xdr:blipFill>
      <xdr:spPr bwMode="auto">
        <a:xfrm>
          <a:off x="1400175" y="368141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2" name="Picture 363" descr="https://apps.fldfs.com/SURVEY/Images/spacer.gif">
          <a:extLst>
            <a:ext uri="{FF2B5EF4-FFF2-40B4-BE49-F238E27FC236}">
              <a16:creationId xmlns:a16="http://schemas.microsoft.com/office/drawing/2014/main" id="{00000000-0008-0000-0A00-0000A2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3" name="Picture 363" descr="https://apps.fldfs.com/SURVEY/Images/spacer.gif">
          <a:extLst>
            <a:ext uri="{FF2B5EF4-FFF2-40B4-BE49-F238E27FC236}">
              <a16:creationId xmlns:a16="http://schemas.microsoft.com/office/drawing/2014/main" id="{00000000-0008-0000-0A00-0000A3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4" name="Picture 363" descr="https://apps.fldfs.com/SURVEY/Images/spacer.gif">
          <a:extLst>
            <a:ext uri="{FF2B5EF4-FFF2-40B4-BE49-F238E27FC236}">
              <a16:creationId xmlns:a16="http://schemas.microsoft.com/office/drawing/2014/main" id="{00000000-0008-0000-0A00-0000A4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5" name="Picture 363" descr="https://apps.fldfs.com/SURVEY/Images/spacer.gif">
          <a:extLst>
            <a:ext uri="{FF2B5EF4-FFF2-40B4-BE49-F238E27FC236}">
              <a16:creationId xmlns:a16="http://schemas.microsoft.com/office/drawing/2014/main" id="{00000000-0008-0000-0A00-0000A5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6" name="Picture 363" descr="https://apps.fldfs.com/SURVEY/Images/spacer.gif">
          <a:extLst>
            <a:ext uri="{FF2B5EF4-FFF2-40B4-BE49-F238E27FC236}">
              <a16:creationId xmlns:a16="http://schemas.microsoft.com/office/drawing/2014/main" id="{00000000-0008-0000-0A00-0000A6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7" name="Picture 363" descr="https://apps.fldfs.com/SURVEY/Images/spacer.gif">
          <a:extLst>
            <a:ext uri="{FF2B5EF4-FFF2-40B4-BE49-F238E27FC236}">
              <a16:creationId xmlns:a16="http://schemas.microsoft.com/office/drawing/2014/main" id="{00000000-0008-0000-0A00-0000A7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8" name="Picture 363" descr="https://apps.fldfs.com/SURVEY/Images/spacer.gif">
          <a:extLst>
            <a:ext uri="{FF2B5EF4-FFF2-40B4-BE49-F238E27FC236}">
              <a16:creationId xmlns:a16="http://schemas.microsoft.com/office/drawing/2014/main" id="{00000000-0008-0000-0A00-0000A8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186</xdr:row>
      <xdr:rowOff>0</xdr:rowOff>
    </xdr:from>
    <xdr:to>
      <xdr:col>8</xdr:col>
      <xdr:colOff>9525</xdr:colOff>
      <xdr:row>186</xdr:row>
      <xdr:rowOff>9525</xdr:rowOff>
    </xdr:to>
    <xdr:pic>
      <xdr:nvPicPr>
        <xdr:cNvPr id="1449" name="Picture 363" descr="https://apps.fldfs.com/SURVEY/Images/spacer.gif">
          <a:extLst>
            <a:ext uri="{FF2B5EF4-FFF2-40B4-BE49-F238E27FC236}">
              <a16:creationId xmlns:a16="http://schemas.microsoft.com/office/drawing/2014/main" id="{00000000-0008-0000-0A00-0000A9050000}"/>
            </a:ext>
          </a:extLst>
        </xdr:cNvPr>
        <xdr:cNvPicPr>
          <a:picLocks noChangeAspect="1"/>
        </xdr:cNvPicPr>
      </xdr:nvPicPr>
      <xdr:blipFill>
        <a:blip xmlns:r="http://schemas.openxmlformats.org/officeDocument/2006/relationships" r:embed="rId1"/>
        <a:stretch>
          <a:fillRect/>
        </a:stretch>
      </xdr:blipFill>
      <xdr:spPr bwMode="auto">
        <a:xfrm>
          <a:off x="1400175" y="370046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0" name="Picture 363" descr="https://apps.fldfs.com/SURVEY/Images/spacer.gif">
          <a:extLst>
            <a:ext uri="{FF2B5EF4-FFF2-40B4-BE49-F238E27FC236}">
              <a16:creationId xmlns:a16="http://schemas.microsoft.com/office/drawing/2014/main" id="{00000000-0008-0000-0A00-0000AA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1" name="Picture 363" descr="https://apps.fldfs.com/SURVEY/Images/spacer.gif">
          <a:extLst>
            <a:ext uri="{FF2B5EF4-FFF2-40B4-BE49-F238E27FC236}">
              <a16:creationId xmlns:a16="http://schemas.microsoft.com/office/drawing/2014/main" id="{00000000-0008-0000-0A00-0000AB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2" name="Picture 363" descr="https://apps.fldfs.com/SURVEY/Images/spacer.gif">
          <a:extLst>
            <a:ext uri="{FF2B5EF4-FFF2-40B4-BE49-F238E27FC236}">
              <a16:creationId xmlns:a16="http://schemas.microsoft.com/office/drawing/2014/main" id="{00000000-0008-0000-0A00-0000AC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3" name="Picture 363" descr="https://apps.fldfs.com/SURVEY/Images/spacer.gif">
          <a:extLst>
            <a:ext uri="{FF2B5EF4-FFF2-40B4-BE49-F238E27FC236}">
              <a16:creationId xmlns:a16="http://schemas.microsoft.com/office/drawing/2014/main" id="{00000000-0008-0000-0A00-0000AD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4" name="Picture 363" descr="https://apps.fldfs.com/SURVEY/Images/spacer.gif">
          <a:extLst>
            <a:ext uri="{FF2B5EF4-FFF2-40B4-BE49-F238E27FC236}">
              <a16:creationId xmlns:a16="http://schemas.microsoft.com/office/drawing/2014/main" id="{00000000-0008-0000-0A00-0000AE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5" name="Picture 363" descr="https://apps.fldfs.com/SURVEY/Images/spacer.gif">
          <a:extLst>
            <a:ext uri="{FF2B5EF4-FFF2-40B4-BE49-F238E27FC236}">
              <a16:creationId xmlns:a16="http://schemas.microsoft.com/office/drawing/2014/main" id="{00000000-0008-0000-0A00-0000AF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6" name="Picture 363" descr="https://apps.fldfs.com/SURVEY/Images/spacer.gif">
          <a:extLst>
            <a:ext uri="{FF2B5EF4-FFF2-40B4-BE49-F238E27FC236}">
              <a16:creationId xmlns:a16="http://schemas.microsoft.com/office/drawing/2014/main" id="{00000000-0008-0000-0A00-0000B0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187</xdr:row>
      <xdr:rowOff>0</xdr:rowOff>
    </xdr:from>
    <xdr:to>
      <xdr:col>8</xdr:col>
      <xdr:colOff>9525</xdr:colOff>
      <xdr:row>187</xdr:row>
      <xdr:rowOff>9525</xdr:rowOff>
    </xdr:to>
    <xdr:pic>
      <xdr:nvPicPr>
        <xdr:cNvPr id="1457" name="Picture 363" descr="https://apps.fldfs.com/SURVEY/Images/spacer.gif">
          <a:extLst>
            <a:ext uri="{FF2B5EF4-FFF2-40B4-BE49-F238E27FC236}">
              <a16:creationId xmlns:a16="http://schemas.microsoft.com/office/drawing/2014/main" id="{00000000-0008-0000-0A00-0000B1050000}"/>
            </a:ext>
          </a:extLst>
        </xdr:cNvPr>
        <xdr:cNvPicPr>
          <a:picLocks noChangeAspect="1"/>
        </xdr:cNvPicPr>
      </xdr:nvPicPr>
      <xdr:blipFill>
        <a:blip xmlns:r="http://schemas.openxmlformats.org/officeDocument/2006/relationships" r:embed="rId1"/>
        <a:stretch>
          <a:fillRect/>
        </a:stretch>
      </xdr:blipFill>
      <xdr:spPr bwMode="auto">
        <a:xfrm>
          <a:off x="1400175" y="371951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58" name="Picture 363" descr="https://apps.fldfs.com/SURVEY/Images/spacer.gif">
          <a:extLst>
            <a:ext uri="{FF2B5EF4-FFF2-40B4-BE49-F238E27FC236}">
              <a16:creationId xmlns:a16="http://schemas.microsoft.com/office/drawing/2014/main" id="{00000000-0008-0000-0A00-0000B2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59" name="Picture 363" descr="https://apps.fldfs.com/SURVEY/Images/spacer.gif">
          <a:extLst>
            <a:ext uri="{FF2B5EF4-FFF2-40B4-BE49-F238E27FC236}">
              <a16:creationId xmlns:a16="http://schemas.microsoft.com/office/drawing/2014/main" id="{00000000-0008-0000-0A00-0000B3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60" name="Picture 363" descr="https://apps.fldfs.com/SURVEY/Images/spacer.gif">
          <a:extLst>
            <a:ext uri="{FF2B5EF4-FFF2-40B4-BE49-F238E27FC236}">
              <a16:creationId xmlns:a16="http://schemas.microsoft.com/office/drawing/2014/main" id="{00000000-0008-0000-0A00-0000B4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61" name="Picture 363" descr="https://apps.fldfs.com/SURVEY/Images/spacer.gif">
          <a:extLst>
            <a:ext uri="{FF2B5EF4-FFF2-40B4-BE49-F238E27FC236}">
              <a16:creationId xmlns:a16="http://schemas.microsoft.com/office/drawing/2014/main" id="{00000000-0008-0000-0A00-0000B5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62" name="Picture 363" descr="https://apps.fldfs.com/SURVEY/Images/spacer.gif">
          <a:extLst>
            <a:ext uri="{FF2B5EF4-FFF2-40B4-BE49-F238E27FC236}">
              <a16:creationId xmlns:a16="http://schemas.microsoft.com/office/drawing/2014/main" id="{00000000-0008-0000-0A00-0000B6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63" name="Picture 363" descr="https://apps.fldfs.com/SURVEY/Images/spacer.gif">
          <a:extLst>
            <a:ext uri="{FF2B5EF4-FFF2-40B4-BE49-F238E27FC236}">
              <a16:creationId xmlns:a16="http://schemas.microsoft.com/office/drawing/2014/main" id="{00000000-0008-0000-0A00-0000B7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64" name="Picture 363" descr="https://apps.fldfs.com/SURVEY/Images/spacer.gif">
          <a:extLst>
            <a:ext uri="{FF2B5EF4-FFF2-40B4-BE49-F238E27FC236}">
              <a16:creationId xmlns:a16="http://schemas.microsoft.com/office/drawing/2014/main" id="{00000000-0008-0000-0A00-0000B8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188</xdr:row>
      <xdr:rowOff>0</xdr:rowOff>
    </xdr:from>
    <xdr:to>
      <xdr:col>8</xdr:col>
      <xdr:colOff>9525</xdr:colOff>
      <xdr:row>188</xdr:row>
      <xdr:rowOff>9525</xdr:rowOff>
    </xdr:to>
    <xdr:pic>
      <xdr:nvPicPr>
        <xdr:cNvPr id="1465" name="Picture 363" descr="https://apps.fldfs.com/SURVEY/Images/spacer.gif">
          <a:extLst>
            <a:ext uri="{FF2B5EF4-FFF2-40B4-BE49-F238E27FC236}">
              <a16:creationId xmlns:a16="http://schemas.microsoft.com/office/drawing/2014/main" id="{00000000-0008-0000-0A00-0000B9050000}"/>
            </a:ext>
          </a:extLst>
        </xdr:cNvPr>
        <xdr:cNvPicPr>
          <a:picLocks noChangeAspect="1"/>
        </xdr:cNvPicPr>
      </xdr:nvPicPr>
      <xdr:blipFill>
        <a:blip xmlns:r="http://schemas.openxmlformats.org/officeDocument/2006/relationships" r:embed="rId1"/>
        <a:stretch>
          <a:fillRect/>
        </a:stretch>
      </xdr:blipFill>
      <xdr:spPr bwMode="auto">
        <a:xfrm>
          <a:off x="1400175" y="373856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66" name="Picture 363" descr="https://apps.fldfs.com/SURVEY/Images/spacer.gif">
          <a:extLst>
            <a:ext uri="{FF2B5EF4-FFF2-40B4-BE49-F238E27FC236}">
              <a16:creationId xmlns:a16="http://schemas.microsoft.com/office/drawing/2014/main" id="{00000000-0008-0000-0A00-0000BA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67" name="Picture 363" descr="https://apps.fldfs.com/SURVEY/Images/spacer.gif">
          <a:extLst>
            <a:ext uri="{FF2B5EF4-FFF2-40B4-BE49-F238E27FC236}">
              <a16:creationId xmlns:a16="http://schemas.microsoft.com/office/drawing/2014/main" id="{00000000-0008-0000-0A00-0000BB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68" name="Picture 363" descr="https://apps.fldfs.com/SURVEY/Images/spacer.gif">
          <a:extLst>
            <a:ext uri="{FF2B5EF4-FFF2-40B4-BE49-F238E27FC236}">
              <a16:creationId xmlns:a16="http://schemas.microsoft.com/office/drawing/2014/main" id="{00000000-0008-0000-0A00-0000BC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69" name="Picture 363" descr="https://apps.fldfs.com/SURVEY/Images/spacer.gif">
          <a:extLst>
            <a:ext uri="{FF2B5EF4-FFF2-40B4-BE49-F238E27FC236}">
              <a16:creationId xmlns:a16="http://schemas.microsoft.com/office/drawing/2014/main" id="{00000000-0008-0000-0A00-0000BD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70" name="Picture 363" descr="https://apps.fldfs.com/SURVEY/Images/spacer.gif">
          <a:extLst>
            <a:ext uri="{FF2B5EF4-FFF2-40B4-BE49-F238E27FC236}">
              <a16:creationId xmlns:a16="http://schemas.microsoft.com/office/drawing/2014/main" id="{00000000-0008-0000-0A00-0000BE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71" name="Picture 363" descr="https://apps.fldfs.com/SURVEY/Images/spacer.gif">
          <a:extLst>
            <a:ext uri="{FF2B5EF4-FFF2-40B4-BE49-F238E27FC236}">
              <a16:creationId xmlns:a16="http://schemas.microsoft.com/office/drawing/2014/main" id="{00000000-0008-0000-0A00-0000BF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72" name="Picture 363" descr="https://apps.fldfs.com/SURVEY/Images/spacer.gif">
          <a:extLst>
            <a:ext uri="{FF2B5EF4-FFF2-40B4-BE49-F238E27FC236}">
              <a16:creationId xmlns:a16="http://schemas.microsoft.com/office/drawing/2014/main" id="{00000000-0008-0000-0A00-0000C0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189</xdr:row>
      <xdr:rowOff>0</xdr:rowOff>
    </xdr:from>
    <xdr:to>
      <xdr:col>8</xdr:col>
      <xdr:colOff>9525</xdr:colOff>
      <xdr:row>189</xdr:row>
      <xdr:rowOff>9525</xdr:rowOff>
    </xdr:to>
    <xdr:pic>
      <xdr:nvPicPr>
        <xdr:cNvPr id="1473" name="Picture 363" descr="https://apps.fldfs.com/SURVEY/Images/spacer.gif">
          <a:extLst>
            <a:ext uri="{FF2B5EF4-FFF2-40B4-BE49-F238E27FC236}">
              <a16:creationId xmlns:a16="http://schemas.microsoft.com/office/drawing/2014/main" id="{00000000-0008-0000-0A00-0000C1050000}"/>
            </a:ext>
          </a:extLst>
        </xdr:cNvPr>
        <xdr:cNvPicPr>
          <a:picLocks noChangeAspect="1"/>
        </xdr:cNvPicPr>
      </xdr:nvPicPr>
      <xdr:blipFill>
        <a:blip xmlns:r="http://schemas.openxmlformats.org/officeDocument/2006/relationships" r:embed="rId1"/>
        <a:stretch>
          <a:fillRect/>
        </a:stretch>
      </xdr:blipFill>
      <xdr:spPr bwMode="auto">
        <a:xfrm>
          <a:off x="1400175" y="375761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74" name="Picture 363" descr="https://apps.fldfs.com/SURVEY/Images/spacer.gif">
          <a:extLst>
            <a:ext uri="{FF2B5EF4-FFF2-40B4-BE49-F238E27FC236}">
              <a16:creationId xmlns:a16="http://schemas.microsoft.com/office/drawing/2014/main" id="{00000000-0008-0000-0A00-0000C2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75" name="Picture 363" descr="https://apps.fldfs.com/SURVEY/Images/spacer.gif">
          <a:extLst>
            <a:ext uri="{FF2B5EF4-FFF2-40B4-BE49-F238E27FC236}">
              <a16:creationId xmlns:a16="http://schemas.microsoft.com/office/drawing/2014/main" id="{00000000-0008-0000-0A00-0000C3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76" name="Picture 363" descr="https://apps.fldfs.com/SURVEY/Images/spacer.gif">
          <a:extLst>
            <a:ext uri="{FF2B5EF4-FFF2-40B4-BE49-F238E27FC236}">
              <a16:creationId xmlns:a16="http://schemas.microsoft.com/office/drawing/2014/main" id="{00000000-0008-0000-0A00-0000C4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77" name="Picture 363" descr="https://apps.fldfs.com/SURVEY/Images/spacer.gif">
          <a:extLst>
            <a:ext uri="{FF2B5EF4-FFF2-40B4-BE49-F238E27FC236}">
              <a16:creationId xmlns:a16="http://schemas.microsoft.com/office/drawing/2014/main" id="{00000000-0008-0000-0A00-0000C5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78" name="Picture 363" descr="https://apps.fldfs.com/SURVEY/Images/spacer.gif">
          <a:extLst>
            <a:ext uri="{FF2B5EF4-FFF2-40B4-BE49-F238E27FC236}">
              <a16:creationId xmlns:a16="http://schemas.microsoft.com/office/drawing/2014/main" id="{00000000-0008-0000-0A00-0000C6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79" name="Picture 363" descr="https://apps.fldfs.com/SURVEY/Images/spacer.gif">
          <a:extLst>
            <a:ext uri="{FF2B5EF4-FFF2-40B4-BE49-F238E27FC236}">
              <a16:creationId xmlns:a16="http://schemas.microsoft.com/office/drawing/2014/main" id="{00000000-0008-0000-0A00-0000C7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80" name="Picture 363" descr="https://apps.fldfs.com/SURVEY/Images/spacer.gif">
          <a:extLst>
            <a:ext uri="{FF2B5EF4-FFF2-40B4-BE49-F238E27FC236}">
              <a16:creationId xmlns:a16="http://schemas.microsoft.com/office/drawing/2014/main" id="{00000000-0008-0000-0A00-0000C8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190</xdr:row>
      <xdr:rowOff>0</xdr:rowOff>
    </xdr:from>
    <xdr:to>
      <xdr:col>8</xdr:col>
      <xdr:colOff>9525</xdr:colOff>
      <xdr:row>190</xdr:row>
      <xdr:rowOff>9525</xdr:rowOff>
    </xdr:to>
    <xdr:pic>
      <xdr:nvPicPr>
        <xdr:cNvPr id="1481" name="Picture 363" descr="https://apps.fldfs.com/SURVEY/Images/spacer.gif">
          <a:extLst>
            <a:ext uri="{FF2B5EF4-FFF2-40B4-BE49-F238E27FC236}">
              <a16:creationId xmlns:a16="http://schemas.microsoft.com/office/drawing/2014/main" id="{00000000-0008-0000-0A00-0000C9050000}"/>
            </a:ext>
          </a:extLst>
        </xdr:cNvPr>
        <xdr:cNvPicPr>
          <a:picLocks noChangeAspect="1"/>
        </xdr:cNvPicPr>
      </xdr:nvPicPr>
      <xdr:blipFill>
        <a:blip xmlns:r="http://schemas.openxmlformats.org/officeDocument/2006/relationships" r:embed="rId1"/>
        <a:stretch>
          <a:fillRect/>
        </a:stretch>
      </xdr:blipFill>
      <xdr:spPr bwMode="auto">
        <a:xfrm>
          <a:off x="1400175" y="377666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2" name="Picture 363" descr="https://apps.fldfs.com/SURVEY/Images/spacer.gif">
          <a:extLst>
            <a:ext uri="{FF2B5EF4-FFF2-40B4-BE49-F238E27FC236}">
              <a16:creationId xmlns:a16="http://schemas.microsoft.com/office/drawing/2014/main" id="{00000000-0008-0000-0A00-0000CA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3" name="Picture 363" descr="https://apps.fldfs.com/SURVEY/Images/spacer.gif">
          <a:extLst>
            <a:ext uri="{FF2B5EF4-FFF2-40B4-BE49-F238E27FC236}">
              <a16:creationId xmlns:a16="http://schemas.microsoft.com/office/drawing/2014/main" id="{00000000-0008-0000-0A00-0000CB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4" name="Picture 363" descr="https://apps.fldfs.com/SURVEY/Images/spacer.gif">
          <a:extLst>
            <a:ext uri="{FF2B5EF4-FFF2-40B4-BE49-F238E27FC236}">
              <a16:creationId xmlns:a16="http://schemas.microsoft.com/office/drawing/2014/main" id="{00000000-0008-0000-0A00-0000CC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5" name="Picture 363" descr="https://apps.fldfs.com/SURVEY/Images/spacer.gif">
          <a:extLst>
            <a:ext uri="{FF2B5EF4-FFF2-40B4-BE49-F238E27FC236}">
              <a16:creationId xmlns:a16="http://schemas.microsoft.com/office/drawing/2014/main" id="{00000000-0008-0000-0A00-0000CD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6" name="Picture 363" descr="https://apps.fldfs.com/SURVEY/Images/spacer.gif">
          <a:extLst>
            <a:ext uri="{FF2B5EF4-FFF2-40B4-BE49-F238E27FC236}">
              <a16:creationId xmlns:a16="http://schemas.microsoft.com/office/drawing/2014/main" id="{00000000-0008-0000-0A00-0000CE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7" name="Picture 363" descr="https://apps.fldfs.com/SURVEY/Images/spacer.gif">
          <a:extLst>
            <a:ext uri="{FF2B5EF4-FFF2-40B4-BE49-F238E27FC236}">
              <a16:creationId xmlns:a16="http://schemas.microsoft.com/office/drawing/2014/main" id="{00000000-0008-0000-0A00-0000CF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8" name="Picture 363" descr="https://apps.fldfs.com/SURVEY/Images/spacer.gif">
          <a:extLst>
            <a:ext uri="{FF2B5EF4-FFF2-40B4-BE49-F238E27FC236}">
              <a16:creationId xmlns:a16="http://schemas.microsoft.com/office/drawing/2014/main" id="{00000000-0008-0000-0A00-0000D0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191</xdr:row>
      <xdr:rowOff>0</xdr:rowOff>
    </xdr:from>
    <xdr:to>
      <xdr:col>8</xdr:col>
      <xdr:colOff>9525</xdr:colOff>
      <xdr:row>191</xdr:row>
      <xdr:rowOff>9525</xdr:rowOff>
    </xdr:to>
    <xdr:pic>
      <xdr:nvPicPr>
        <xdr:cNvPr id="1489" name="Picture 363" descr="https://apps.fldfs.com/SURVEY/Images/spacer.gif">
          <a:extLst>
            <a:ext uri="{FF2B5EF4-FFF2-40B4-BE49-F238E27FC236}">
              <a16:creationId xmlns:a16="http://schemas.microsoft.com/office/drawing/2014/main" id="{00000000-0008-0000-0A00-0000D1050000}"/>
            </a:ext>
          </a:extLst>
        </xdr:cNvPr>
        <xdr:cNvPicPr>
          <a:picLocks noChangeAspect="1"/>
        </xdr:cNvPicPr>
      </xdr:nvPicPr>
      <xdr:blipFill>
        <a:blip xmlns:r="http://schemas.openxmlformats.org/officeDocument/2006/relationships" r:embed="rId1"/>
        <a:stretch>
          <a:fillRect/>
        </a:stretch>
      </xdr:blipFill>
      <xdr:spPr bwMode="auto">
        <a:xfrm>
          <a:off x="1400175" y="379571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0" name="Picture 363" descr="https://apps.fldfs.com/SURVEY/Images/spacer.gif">
          <a:extLst>
            <a:ext uri="{FF2B5EF4-FFF2-40B4-BE49-F238E27FC236}">
              <a16:creationId xmlns:a16="http://schemas.microsoft.com/office/drawing/2014/main" id="{00000000-0008-0000-0A00-0000D2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1" name="Picture 363" descr="https://apps.fldfs.com/SURVEY/Images/spacer.gif">
          <a:extLst>
            <a:ext uri="{FF2B5EF4-FFF2-40B4-BE49-F238E27FC236}">
              <a16:creationId xmlns:a16="http://schemas.microsoft.com/office/drawing/2014/main" id="{00000000-0008-0000-0A00-0000D3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2" name="Picture 363" descr="https://apps.fldfs.com/SURVEY/Images/spacer.gif">
          <a:extLst>
            <a:ext uri="{FF2B5EF4-FFF2-40B4-BE49-F238E27FC236}">
              <a16:creationId xmlns:a16="http://schemas.microsoft.com/office/drawing/2014/main" id="{00000000-0008-0000-0A00-0000D4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3" name="Picture 363" descr="https://apps.fldfs.com/SURVEY/Images/spacer.gif">
          <a:extLst>
            <a:ext uri="{FF2B5EF4-FFF2-40B4-BE49-F238E27FC236}">
              <a16:creationId xmlns:a16="http://schemas.microsoft.com/office/drawing/2014/main" id="{00000000-0008-0000-0A00-0000D5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4" name="Picture 363" descr="https://apps.fldfs.com/SURVEY/Images/spacer.gif">
          <a:extLst>
            <a:ext uri="{FF2B5EF4-FFF2-40B4-BE49-F238E27FC236}">
              <a16:creationId xmlns:a16="http://schemas.microsoft.com/office/drawing/2014/main" id="{00000000-0008-0000-0A00-0000D6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5" name="Picture 363" descr="https://apps.fldfs.com/SURVEY/Images/spacer.gif">
          <a:extLst>
            <a:ext uri="{FF2B5EF4-FFF2-40B4-BE49-F238E27FC236}">
              <a16:creationId xmlns:a16="http://schemas.microsoft.com/office/drawing/2014/main" id="{00000000-0008-0000-0A00-0000D7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6" name="Picture 363" descr="https://apps.fldfs.com/SURVEY/Images/spacer.gif">
          <a:extLst>
            <a:ext uri="{FF2B5EF4-FFF2-40B4-BE49-F238E27FC236}">
              <a16:creationId xmlns:a16="http://schemas.microsoft.com/office/drawing/2014/main" id="{00000000-0008-0000-0A00-0000D8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192</xdr:row>
      <xdr:rowOff>0</xdr:rowOff>
    </xdr:from>
    <xdr:to>
      <xdr:col>8</xdr:col>
      <xdr:colOff>9525</xdr:colOff>
      <xdr:row>192</xdr:row>
      <xdr:rowOff>9525</xdr:rowOff>
    </xdr:to>
    <xdr:pic>
      <xdr:nvPicPr>
        <xdr:cNvPr id="1497" name="Picture 363" descr="https://apps.fldfs.com/SURVEY/Images/spacer.gif">
          <a:extLst>
            <a:ext uri="{FF2B5EF4-FFF2-40B4-BE49-F238E27FC236}">
              <a16:creationId xmlns:a16="http://schemas.microsoft.com/office/drawing/2014/main" id="{00000000-0008-0000-0A00-0000D9050000}"/>
            </a:ext>
          </a:extLst>
        </xdr:cNvPr>
        <xdr:cNvPicPr>
          <a:picLocks noChangeAspect="1"/>
        </xdr:cNvPicPr>
      </xdr:nvPicPr>
      <xdr:blipFill>
        <a:blip xmlns:r="http://schemas.openxmlformats.org/officeDocument/2006/relationships" r:embed="rId1"/>
        <a:stretch>
          <a:fillRect/>
        </a:stretch>
      </xdr:blipFill>
      <xdr:spPr bwMode="auto">
        <a:xfrm>
          <a:off x="1400175" y="381476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498" name="Picture 363" descr="https://apps.fldfs.com/SURVEY/Images/spacer.gif">
          <a:extLst>
            <a:ext uri="{FF2B5EF4-FFF2-40B4-BE49-F238E27FC236}">
              <a16:creationId xmlns:a16="http://schemas.microsoft.com/office/drawing/2014/main" id="{00000000-0008-0000-0A00-0000DA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499" name="Picture 363" descr="https://apps.fldfs.com/SURVEY/Images/spacer.gif">
          <a:extLst>
            <a:ext uri="{FF2B5EF4-FFF2-40B4-BE49-F238E27FC236}">
              <a16:creationId xmlns:a16="http://schemas.microsoft.com/office/drawing/2014/main" id="{00000000-0008-0000-0A00-0000DB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500" name="Picture 363" descr="https://apps.fldfs.com/SURVEY/Images/spacer.gif">
          <a:extLst>
            <a:ext uri="{FF2B5EF4-FFF2-40B4-BE49-F238E27FC236}">
              <a16:creationId xmlns:a16="http://schemas.microsoft.com/office/drawing/2014/main" id="{00000000-0008-0000-0A00-0000DC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501" name="Picture 363" descr="https://apps.fldfs.com/SURVEY/Images/spacer.gif">
          <a:extLst>
            <a:ext uri="{FF2B5EF4-FFF2-40B4-BE49-F238E27FC236}">
              <a16:creationId xmlns:a16="http://schemas.microsoft.com/office/drawing/2014/main" id="{00000000-0008-0000-0A00-0000DD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502" name="Picture 363" descr="https://apps.fldfs.com/SURVEY/Images/spacer.gif">
          <a:extLst>
            <a:ext uri="{FF2B5EF4-FFF2-40B4-BE49-F238E27FC236}">
              <a16:creationId xmlns:a16="http://schemas.microsoft.com/office/drawing/2014/main" id="{00000000-0008-0000-0A00-0000DE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503" name="Picture 363" descr="https://apps.fldfs.com/SURVEY/Images/spacer.gif">
          <a:extLst>
            <a:ext uri="{FF2B5EF4-FFF2-40B4-BE49-F238E27FC236}">
              <a16:creationId xmlns:a16="http://schemas.microsoft.com/office/drawing/2014/main" id="{00000000-0008-0000-0A00-0000DF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504" name="Picture 363" descr="https://apps.fldfs.com/SURVEY/Images/spacer.gif">
          <a:extLst>
            <a:ext uri="{FF2B5EF4-FFF2-40B4-BE49-F238E27FC236}">
              <a16:creationId xmlns:a16="http://schemas.microsoft.com/office/drawing/2014/main" id="{00000000-0008-0000-0A00-0000E0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193</xdr:row>
      <xdr:rowOff>0</xdr:rowOff>
    </xdr:from>
    <xdr:to>
      <xdr:col>8</xdr:col>
      <xdr:colOff>9525</xdr:colOff>
      <xdr:row>193</xdr:row>
      <xdr:rowOff>9525</xdr:rowOff>
    </xdr:to>
    <xdr:pic>
      <xdr:nvPicPr>
        <xdr:cNvPr id="1505" name="Picture 363" descr="https://apps.fldfs.com/SURVEY/Images/spacer.gif">
          <a:extLst>
            <a:ext uri="{FF2B5EF4-FFF2-40B4-BE49-F238E27FC236}">
              <a16:creationId xmlns:a16="http://schemas.microsoft.com/office/drawing/2014/main" id="{00000000-0008-0000-0A00-0000E1050000}"/>
            </a:ext>
          </a:extLst>
        </xdr:cNvPr>
        <xdr:cNvPicPr>
          <a:picLocks noChangeAspect="1"/>
        </xdr:cNvPicPr>
      </xdr:nvPicPr>
      <xdr:blipFill>
        <a:blip xmlns:r="http://schemas.openxmlformats.org/officeDocument/2006/relationships" r:embed="rId1"/>
        <a:stretch>
          <a:fillRect/>
        </a:stretch>
      </xdr:blipFill>
      <xdr:spPr bwMode="auto">
        <a:xfrm>
          <a:off x="1400175" y="383381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06" name="Picture 363" descr="https://apps.fldfs.com/SURVEY/Images/spacer.gif">
          <a:extLst>
            <a:ext uri="{FF2B5EF4-FFF2-40B4-BE49-F238E27FC236}">
              <a16:creationId xmlns:a16="http://schemas.microsoft.com/office/drawing/2014/main" id="{00000000-0008-0000-0A00-0000E2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07" name="Picture 363" descr="https://apps.fldfs.com/SURVEY/Images/spacer.gif">
          <a:extLst>
            <a:ext uri="{FF2B5EF4-FFF2-40B4-BE49-F238E27FC236}">
              <a16:creationId xmlns:a16="http://schemas.microsoft.com/office/drawing/2014/main" id="{00000000-0008-0000-0A00-0000E3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08" name="Picture 363" descr="https://apps.fldfs.com/SURVEY/Images/spacer.gif">
          <a:extLst>
            <a:ext uri="{FF2B5EF4-FFF2-40B4-BE49-F238E27FC236}">
              <a16:creationId xmlns:a16="http://schemas.microsoft.com/office/drawing/2014/main" id="{00000000-0008-0000-0A00-0000E4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09" name="Picture 363" descr="https://apps.fldfs.com/SURVEY/Images/spacer.gif">
          <a:extLst>
            <a:ext uri="{FF2B5EF4-FFF2-40B4-BE49-F238E27FC236}">
              <a16:creationId xmlns:a16="http://schemas.microsoft.com/office/drawing/2014/main" id="{00000000-0008-0000-0A00-0000E5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10" name="Picture 363" descr="https://apps.fldfs.com/SURVEY/Images/spacer.gif">
          <a:extLst>
            <a:ext uri="{FF2B5EF4-FFF2-40B4-BE49-F238E27FC236}">
              <a16:creationId xmlns:a16="http://schemas.microsoft.com/office/drawing/2014/main" id="{00000000-0008-0000-0A00-0000E6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11" name="Picture 363" descr="https://apps.fldfs.com/SURVEY/Images/spacer.gif">
          <a:extLst>
            <a:ext uri="{FF2B5EF4-FFF2-40B4-BE49-F238E27FC236}">
              <a16:creationId xmlns:a16="http://schemas.microsoft.com/office/drawing/2014/main" id="{00000000-0008-0000-0A00-0000E7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12" name="Picture 363" descr="https://apps.fldfs.com/SURVEY/Images/spacer.gif">
          <a:extLst>
            <a:ext uri="{FF2B5EF4-FFF2-40B4-BE49-F238E27FC236}">
              <a16:creationId xmlns:a16="http://schemas.microsoft.com/office/drawing/2014/main" id="{00000000-0008-0000-0A00-0000E8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194</xdr:row>
      <xdr:rowOff>0</xdr:rowOff>
    </xdr:from>
    <xdr:to>
      <xdr:col>8</xdr:col>
      <xdr:colOff>9525</xdr:colOff>
      <xdr:row>194</xdr:row>
      <xdr:rowOff>9525</xdr:rowOff>
    </xdr:to>
    <xdr:pic>
      <xdr:nvPicPr>
        <xdr:cNvPr id="1513" name="Picture 363" descr="https://apps.fldfs.com/SURVEY/Images/spacer.gif">
          <a:extLst>
            <a:ext uri="{FF2B5EF4-FFF2-40B4-BE49-F238E27FC236}">
              <a16:creationId xmlns:a16="http://schemas.microsoft.com/office/drawing/2014/main" id="{00000000-0008-0000-0A00-0000E9050000}"/>
            </a:ext>
          </a:extLst>
        </xdr:cNvPr>
        <xdr:cNvPicPr>
          <a:picLocks noChangeAspect="1"/>
        </xdr:cNvPicPr>
      </xdr:nvPicPr>
      <xdr:blipFill>
        <a:blip xmlns:r="http://schemas.openxmlformats.org/officeDocument/2006/relationships" r:embed="rId1"/>
        <a:stretch>
          <a:fillRect/>
        </a:stretch>
      </xdr:blipFill>
      <xdr:spPr bwMode="auto">
        <a:xfrm>
          <a:off x="1400175" y="385286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14" name="Picture 363" descr="https://apps.fldfs.com/SURVEY/Images/spacer.gif">
          <a:extLst>
            <a:ext uri="{FF2B5EF4-FFF2-40B4-BE49-F238E27FC236}">
              <a16:creationId xmlns:a16="http://schemas.microsoft.com/office/drawing/2014/main" id="{00000000-0008-0000-0A00-0000EA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15" name="Picture 363" descr="https://apps.fldfs.com/SURVEY/Images/spacer.gif">
          <a:extLst>
            <a:ext uri="{FF2B5EF4-FFF2-40B4-BE49-F238E27FC236}">
              <a16:creationId xmlns:a16="http://schemas.microsoft.com/office/drawing/2014/main" id="{00000000-0008-0000-0A00-0000EB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16" name="Picture 363" descr="https://apps.fldfs.com/SURVEY/Images/spacer.gif">
          <a:extLst>
            <a:ext uri="{FF2B5EF4-FFF2-40B4-BE49-F238E27FC236}">
              <a16:creationId xmlns:a16="http://schemas.microsoft.com/office/drawing/2014/main" id="{00000000-0008-0000-0A00-0000EC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17" name="Picture 363" descr="https://apps.fldfs.com/SURVEY/Images/spacer.gif">
          <a:extLst>
            <a:ext uri="{FF2B5EF4-FFF2-40B4-BE49-F238E27FC236}">
              <a16:creationId xmlns:a16="http://schemas.microsoft.com/office/drawing/2014/main" id="{00000000-0008-0000-0A00-0000ED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18" name="Picture 363" descr="https://apps.fldfs.com/SURVEY/Images/spacer.gif">
          <a:extLst>
            <a:ext uri="{FF2B5EF4-FFF2-40B4-BE49-F238E27FC236}">
              <a16:creationId xmlns:a16="http://schemas.microsoft.com/office/drawing/2014/main" id="{00000000-0008-0000-0A00-0000EE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19" name="Picture 363" descr="https://apps.fldfs.com/SURVEY/Images/spacer.gif">
          <a:extLst>
            <a:ext uri="{FF2B5EF4-FFF2-40B4-BE49-F238E27FC236}">
              <a16:creationId xmlns:a16="http://schemas.microsoft.com/office/drawing/2014/main" id="{00000000-0008-0000-0A00-0000EF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20" name="Picture 363" descr="https://apps.fldfs.com/SURVEY/Images/spacer.gif">
          <a:extLst>
            <a:ext uri="{FF2B5EF4-FFF2-40B4-BE49-F238E27FC236}">
              <a16:creationId xmlns:a16="http://schemas.microsoft.com/office/drawing/2014/main" id="{00000000-0008-0000-0A00-0000F0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195</xdr:row>
      <xdr:rowOff>0</xdr:rowOff>
    </xdr:from>
    <xdr:to>
      <xdr:col>8</xdr:col>
      <xdr:colOff>9525</xdr:colOff>
      <xdr:row>195</xdr:row>
      <xdr:rowOff>9525</xdr:rowOff>
    </xdr:to>
    <xdr:pic>
      <xdr:nvPicPr>
        <xdr:cNvPr id="1521" name="Picture 363" descr="https://apps.fldfs.com/SURVEY/Images/spacer.gif">
          <a:extLst>
            <a:ext uri="{FF2B5EF4-FFF2-40B4-BE49-F238E27FC236}">
              <a16:creationId xmlns:a16="http://schemas.microsoft.com/office/drawing/2014/main" id="{00000000-0008-0000-0A00-0000F1050000}"/>
            </a:ext>
          </a:extLst>
        </xdr:cNvPr>
        <xdr:cNvPicPr>
          <a:picLocks noChangeAspect="1"/>
        </xdr:cNvPicPr>
      </xdr:nvPicPr>
      <xdr:blipFill>
        <a:blip xmlns:r="http://schemas.openxmlformats.org/officeDocument/2006/relationships" r:embed="rId1"/>
        <a:stretch>
          <a:fillRect/>
        </a:stretch>
      </xdr:blipFill>
      <xdr:spPr bwMode="auto">
        <a:xfrm>
          <a:off x="1400175" y="387191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2" name="Picture 363" descr="https://apps.fldfs.com/SURVEY/Images/spacer.gif">
          <a:extLst>
            <a:ext uri="{FF2B5EF4-FFF2-40B4-BE49-F238E27FC236}">
              <a16:creationId xmlns:a16="http://schemas.microsoft.com/office/drawing/2014/main" id="{00000000-0008-0000-0A00-0000F2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3" name="Picture 363" descr="https://apps.fldfs.com/SURVEY/Images/spacer.gif">
          <a:extLst>
            <a:ext uri="{FF2B5EF4-FFF2-40B4-BE49-F238E27FC236}">
              <a16:creationId xmlns:a16="http://schemas.microsoft.com/office/drawing/2014/main" id="{00000000-0008-0000-0A00-0000F3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4" name="Picture 363" descr="https://apps.fldfs.com/SURVEY/Images/spacer.gif">
          <a:extLst>
            <a:ext uri="{FF2B5EF4-FFF2-40B4-BE49-F238E27FC236}">
              <a16:creationId xmlns:a16="http://schemas.microsoft.com/office/drawing/2014/main" id="{00000000-0008-0000-0A00-0000F4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5" name="Picture 363" descr="https://apps.fldfs.com/SURVEY/Images/spacer.gif">
          <a:extLst>
            <a:ext uri="{FF2B5EF4-FFF2-40B4-BE49-F238E27FC236}">
              <a16:creationId xmlns:a16="http://schemas.microsoft.com/office/drawing/2014/main" id="{00000000-0008-0000-0A00-0000F5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6" name="Picture 363" descr="https://apps.fldfs.com/SURVEY/Images/spacer.gif">
          <a:extLst>
            <a:ext uri="{FF2B5EF4-FFF2-40B4-BE49-F238E27FC236}">
              <a16:creationId xmlns:a16="http://schemas.microsoft.com/office/drawing/2014/main" id="{00000000-0008-0000-0A00-0000F6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7" name="Picture 363" descr="https://apps.fldfs.com/SURVEY/Images/spacer.gif">
          <a:extLst>
            <a:ext uri="{FF2B5EF4-FFF2-40B4-BE49-F238E27FC236}">
              <a16:creationId xmlns:a16="http://schemas.microsoft.com/office/drawing/2014/main" id="{00000000-0008-0000-0A00-0000F7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8" name="Picture 363" descr="https://apps.fldfs.com/SURVEY/Images/spacer.gif">
          <a:extLst>
            <a:ext uri="{FF2B5EF4-FFF2-40B4-BE49-F238E27FC236}">
              <a16:creationId xmlns:a16="http://schemas.microsoft.com/office/drawing/2014/main" id="{00000000-0008-0000-0A00-0000F8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196</xdr:row>
      <xdr:rowOff>0</xdr:rowOff>
    </xdr:from>
    <xdr:to>
      <xdr:col>8</xdr:col>
      <xdr:colOff>9525</xdr:colOff>
      <xdr:row>196</xdr:row>
      <xdr:rowOff>9525</xdr:rowOff>
    </xdr:to>
    <xdr:pic>
      <xdr:nvPicPr>
        <xdr:cNvPr id="1529" name="Picture 363" descr="https://apps.fldfs.com/SURVEY/Images/spacer.gif">
          <a:extLst>
            <a:ext uri="{FF2B5EF4-FFF2-40B4-BE49-F238E27FC236}">
              <a16:creationId xmlns:a16="http://schemas.microsoft.com/office/drawing/2014/main" id="{00000000-0008-0000-0A00-0000F9050000}"/>
            </a:ext>
          </a:extLst>
        </xdr:cNvPr>
        <xdr:cNvPicPr>
          <a:picLocks noChangeAspect="1"/>
        </xdr:cNvPicPr>
      </xdr:nvPicPr>
      <xdr:blipFill>
        <a:blip xmlns:r="http://schemas.openxmlformats.org/officeDocument/2006/relationships" r:embed="rId1"/>
        <a:stretch>
          <a:fillRect/>
        </a:stretch>
      </xdr:blipFill>
      <xdr:spPr bwMode="auto">
        <a:xfrm>
          <a:off x="1400175" y="389096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0" name="Picture 363" descr="https://apps.fldfs.com/SURVEY/Images/spacer.gif">
          <a:extLst>
            <a:ext uri="{FF2B5EF4-FFF2-40B4-BE49-F238E27FC236}">
              <a16:creationId xmlns:a16="http://schemas.microsoft.com/office/drawing/2014/main" id="{00000000-0008-0000-0A00-0000FA05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1" name="Picture 363" descr="https://apps.fldfs.com/SURVEY/Images/spacer.gif">
          <a:extLst>
            <a:ext uri="{FF2B5EF4-FFF2-40B4-BE49-F238E27FC236}">
              <a16:creationId xmlns:a16="http://schemas.microsoft.com/office/drawing/2014/main" id="{00000000-0008-0000-0A00-0000FB05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2" name="Picture 363" descr="https://apps.fldfs.com/SURVEY/Images/spacer.gif">
          <a:extLst>
            <a:ext uri="{FF2B5EF4-FFF2-40B4-BE49-F238E27FC236}">
              <a16:creationId xmlns:a16="http://schemas.microsoft.com/office/drawing/2014/main" id="{00000000-0008-0000-0A00-0000FC05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3" name="Picture 363" descr="https://apps.fldfs.com/SURVEY/Images/spacer.gif">
          <a:extLst>
            <a:ext uri="{FF2B5EF4-FFF2-40B4-BE49-F238E27FC236}">
              <a16:creationId xmlns:a16="http://schemas.microsoft.com/office/drawing/2014/main" id="{00000000-0008-0000-0A00-0000FD05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4" name="Picture 363" descr="https://apps.fldfs.com/SURVEY/Images/spacer.gif">
          <a:extLst>
            <a:ext uri="{FF2B5EF4-FFF2-40B4-BE49-F238E27FC236}">
              <a16:creationId xmlns:a16="http://schemas.microsoft.com/office/drawing/2014/main" id="{00000000-0008-0000-0A00-0000FE05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5" name="Picture 363" descr="https://apps.fldfs.com/SURVEY/Images/spacer.gif">
          <a:extLst>
            <a:ext uri="{FF2B5EF4-FFF2-40B4-BE49-F238E27FC236}">
              <a16:creationId xmlns:a16="http://schemas.microsoft.com/office/drawing/2014/main" id="{00000000-0008-0000-0A00-0000FF05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6" name="Picture 363" descr="https://apps.fldfs.com/SURVEY/Images/spacer.gif">
          <a:extLst>
            <a:ext uri="{FF2B5EF4-FFF2-40B4-BE49-F238E27FC236}">
              <a16:creationId xmlns:a16="http://schemas.microsoft.com/office/drawing/2014/main" id="{00000000-0008-0000-0A00-00000006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197</xdr:row>
      <xdr:rowOff>0</xdr:rowOff>
    </xdr:from>
    <xdr:to>
      <xdr:col>8</xdr:col>
      <xdr:colOff>9525</xdr:colOff>
      <xdr:row>197</xdr:row>
      <xdr:rowOff>9525</xdr:rowOff>
    </xdr:to>
    <xdr:pic>
      <xdr:nvPicPr>
        <xdr:cNvPr id="1537" name="Picture 363" descr="https://apps.fldfs.com/SURVEY/Images/spacer.gif">
          <a:extLst>
            <a:ext uri="{FF2B5EF4-FFF2-40B4-BE49-F238E27FC236}">
              <a16:creationId xmlns:a16="http://schemas.microsoft.com/office/drawing/2014/main" id="{00000000-0008-0000-0A00-000001060000}"/>
            </a:ext>
          </a:extLst>
        </xdr:cNvPr>
        <xdr:cNvPicPr>
          <a:picLocks noChangeAspect="1"/>
        </xdr:cNvPicPr>
      </xdr:nvPicPr>
      <xdr:blipFill>
        <a:blip xmlns:r="http://schemas.openxmlformats.org/officeDocument/2006/relationships" r:embed="rId1"/>
        <a:stretch>
          <a:fillRect/>
        </a:stretch>
      </xdr:blipFill>
      <xdr:spPr bwMode="auto">
        <a:xfrm>
          <a:off x="1400175" y="391001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38" name="Picture 363" descr="https://apps.fldfs.com/SURVEY/Images/spacer.gif">
          <a:extLst>
            <a:ext uri="{FF2B5EF4-FFF2-40B4-BE49-F238E27FC236}">
              <a16:creationId xmlns:a16="http://schemas.microsoft.com/office/drawing/2014/main" id="{00000000-0008-0000-0A00-000002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39" name="Picture 363" descr="https://apps.fldfs.com/SURVEY/Images/spacer.gif">
          <a:extLst>
            <a:ext uri="{FF2B5EF4-FFF2-40B4-BE49-F238E27FC236}">
              <a16:creationId xmlns:a16="http://schemas.microsoft.com/office/drawing/2014/main" id="{00000000-0008-0000-0A00-000003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40" name="Picture 363" descr="https://apps.fldfs.com/SURVEY/Images/spacer.gif">
          <a:extLst>
            <a:ext uri="{FF2B5EF4-FFF2-40B4-BE49-F238E27FC236}">
              <a16:creationId xmlns:a16="http://schemas.microsoft.com/office/drawing/2014/main" id="{00000000-0008-0000-0A00-000004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41" name="Picture 363" descr="https://apps.fldfs.com/SURVEY/Images/spacer.gif">
          <a:extLst>
            <a:ext uri="{FF2B5EF4-FFF2-40B4-BE49-F238E27FC236}">
              <a16:creationId xmlns:a16="http://schemas.microsoft.com/office/drawing/2014/main" id="{00000000-0008-0000-0A00-000005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42" name="Picture 363" descr="https://apps.fldfs.com/SURVEY/Images/spacer.gif">
          <a:extLst>
            <a:ext uri="{FF2B5EF4-FFF2-40B4-BE49-F238E27FC236}">
              <a16:creationId xmlns:a16="http://schemas.microsoft.com/office/drawing/2014/main" id="{00000000-0008-0000-0A00-000006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43" name="Picture 363" descr="https://apps.fldfs.com/SURVEY/Images/spacer.gif">
          <a:extLst>
            <a:ext uri="{FF2B5EF4-FFF2-40B4-BE49-F238E27FC236}">
              <a16:creationId xmlns:a16="http://schemas.microsoft.com/office/drawing/2014/main" id="{00000000-0008-0000-0A00-000007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44" name="Picture 363" descr="https://apps.fldfs.com/SURVEY/Images/spacer.gif">
          <a:extLst>
            <a:ext uri="{FF2B5EF4-FFF2-40B4-BE49-F238E27FC236}">
              <a16:creationId xmlns:a16="http://schemas.microsoft.com/office/drawing/2014/main" id="{00000000-0008-0000-0A00-000008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198</xdr:row>
      <xdr:rowOff>0</xdr:rowOff>
    </xdr:from>
    <xdr:to>
      <xdr:col>8</xdr:col>
      <xdr:colOff>9525</xdr:colOff>
      <xdr:row>198</xdr:row>
      <xdr:rowOff>9525</xdr:rowOff>
    </xdr:to>
    <xdr:pic>
      <xdr:nvPicPr>
        <xdr:cNvPr id="1545" name="Picture 363" descr="https://apps.fldfs.com/SURVEY/Images/spacer.gif">
          <a:extLst>
            <a:ext uri="{FF2B5EF4-FFF2-40B4-BE49-F238E27FC236}">
              <a16:creationId xmlns:a16="http://schemas.microsoft.com/office/drawing/2014/main" id="{00000000-0008-0000-0A00-000009060000}"/>
            </a:ext>
          </a:extLst>
        </xdr:cNvPr>
        <xdr:cNvPicPr>
          <a:picLocks noChangeAspect="1"/>
        </xdr:cNvPicPr>
      </xdr:nvPicPr>
      <xdr:blipFill>
        <a:blip xmlns:r="http://schemas.openxmlformats.org/officeDocument/2006/relationships" r:embed="rId1"/>
        <a:stretch>
          <a:fillRect/>
        </a:stretch>
      </xdr:blipFill>
      <xdr:spPr bwMode="auto">
        <a:xfrm>
          <a:off x="1400175" y="392906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46" name="Picture 363" descr="https://apps.fldfs.com/SURVEY/Images/spacer.gif">
          <a:extLst>
            <a:ext uri="{FF2B5EF4-FFF2-40B4-BE49-F238E27FC236}">
              <a16:creationId xmlns:a16="http://schemas.microsoft.com/office/drawing/2014/main" id="{00000000-0008-0000-0A00-00000A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47" name="Picture 363" descr="https://apps.fldfs.com/SURVEY/Images/spacer.gif">
          <a:extLst>
            <a:ext uri="{FF2B5EF4-FFF2-40B4-BE49-F238E27FC236}">
              <a16:creationId xmlns:a16="http://schemas.microsoft.com/office/drawing/2014/main" id="{00000000-0008-0000-0A00-00000B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48" name="Picture 363" descr="https://apps.fldfs.com/SURVEY/Images/spacer.gif">
          <a:extLst>
            <a:ext uri="{FF2B5EF4-FFF2-40B4-BE49-F238E27FC236}">
              <a16:creationId xmlns:a16="http://schemas.microsoft.com/office/drawing/2014/main" id="{00000000-0008-0000-0A00-00000C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49" name="Picture 363" descr="https://apps.fldfs.com/SURVEY/Images/spacer.gif">
          <a:extLst>
            <a:ext uri="{FF2B5EF4-FFF2-40B4-BE49-F238E27FC236}">
              <a16:creationId xmlns:a16="http://schemas.microsoft.com/office/drawing/2014/main" id="{00000000-0008-0000-0A00-00000D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50" name="Picture 363" descr="https://apps.fldfs.com/SURVEY/Images/spacer.gif">
          <a:extLst>
            <a:ext uri="{FF2B5EF4-FFF2-40B4-BE49-F238E27FC236}">
              <a16:creationId xmlns:a16="http://schemas.microsoft.com/office/drawing/2014/main" id="{00000000-0008-0000-0A00-00000E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51" name="Picture 363" descr="https://apps.fldfs.com/SURVEY/Images/spacer.gif">
          <a:extLst>
            <a:ext uri="{FF2B5EF4-FFF2-40B4-BE49-F238E27FC236}">
              <a16:creationId xmlns:a16="http://schemas.microsoft.com/office/drawing/2014/main" id="{00000000-0008-0000-0A00-00000F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52" name="Picture 363" descr="https://apps.fldfs.com/SURVEY/Images/spacer.gif">
          <a:extLst>
            <a:ext uri="{FF2B5EF4-FFF2-40B4-BE49-F238E27FC236}">
              <a16:creationId xmlns:a16="http://schemas.microsoft.com/office/drawing/2014/main" id="{00000000-0008-0000-0A00-000010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199</xdr:row>
      <xdr:rowOff>0</xdr:rowOff>
    </xdr:from>
    <xdr:to>
      <xdr:col>8</xdr:col>
      <xdr:colOff>9525</xdr:colOff>
      <xdr:row>199</xdr:row>
      <xdr:rowOff>9525</xdr:rowOff>
    </xdr:to>
    <xdr:pic>
      <xdr:nvPicPr>
        <xdr:cNvPr id="1553" name="Picture 363" descr="https://apps.fldfs.com/SURVEY/Images/spacer.gif">
          <a:extLst>
            <a:ext uri="{FF2B5EF4-FFF2-40B4-BE49-F238E27FC236}">
              <a16:creationId xmlns:a16="http://schemas.microsoft.com/office/drawing/2014/main" id="{00000000-0008-0000-0A00-000011060000}"/>
            </a:ext>
          </a:extLst>
        </xdr:cNvPr>
        <xdr:cNvPicPr>
          <a:picLocks noChangeAspect="1"/>
        </xdr:cNvPicPr>
      </xdr:nvPicPr>
      <xdr:blipFill>
        <a:blip xmlns:r="http://schemas.openxmlformats.org/officeDocument/2006/relationships" r:embed="rId1"/>
        <a:stretch>
          <a:fillRect/>
        </a:stretch>
      </xdr:blipFill>
      <xdr:spPr bwMode="auto">
        <a:xfrm>
          <a:off x="1400175" y="394811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14" name="Picture 363" descr="https://apps.fldfs.com/SURVEY/Images/spacer.gif">
          <a:extLst>
            <a:ext uri="{FF2B5EF4-FFF2-40B4-BE49-F238E27FC236}">
              <a16:creationId xmlns:a16="http://schemas.microsoft.com/office/drawing/2014/main" id="{00000000-0008-0000-0A00-0000B2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15" name="Picture 363" descr="https://apps.fldfs.com/SURVEY/Images/spacer.gif">
          <a:extLst>
            <a:ext uri="{FF2B5EF4-FFF2-40B4-BE49-F238E27FC236}">
              <a16:creationId xmlns:a16="http://schemas.microsoft.com/office/drawing/2014/main" id="{00000000-0008-0000-0A00-0000B3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16" name="Picture 363" descr="https://apps.fldfs.com/SURVEY/Images/spacer.gif">
          <a:extLst>
            <a:ext uri="{FF2B5EF4-FFF2-40B4-BE49-F238E27FC236}">
              <a16:creationId xmlns:a16="http://schemas.microsoft.com/office/drawing/2014/main" id="{00000000-0008-0000-0A00-0000B4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17" name="Picture 363" descr="https://apps.fldfs.com/SURVEY/Images/spacer.gif">
          <a:extLst>
            <a:ext uri="{FF2B5EF4-FFF2-40B4-BE49-F238E27FC236}">
              <a16:creationId xmlns:a16="http://schemas.microsoft.com/office/drawing/2014/main" id="{00000000-0008-0000-0A00-0000B5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18" name="Picture 363" descr="https://apps.fldfs.com/SURVEY/Images/spacer.gif">
          <a:extLst>
            <a:ext uri="{FF2B5EF4-FFF2-40B4-BE49-F238E27FC236}">
              <a16:creationId xmlns:a16="http://schemas.microsoft.com/office/drawing/2014/main" id="{00000000-0008-0000-0A00-0000B6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19" name="Picture 363" descr="https://apps.fldfs.com/SURVEY/Images/spacer.gif">
          <a:extLst>
            <a:ext uri="{FF2B5EF4-FFF2-40B4-BE49-F238E27FC236}">
              <a16:creationId xmlns:a16="http://schemas.microsoft.com/office/drawing/2014/main" id="{00000000-0008-0000-0A00-0000B7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20" name="Picture 363" descr="https://apps.fldfs.com/SURVEY/Images/spacer.gif">
          <a:extLst>
            <a:ext uri="{FF2B5EF4-FFF2-40B4-BE49-F238E27FC236}">
              <a16:creationId xmlns:a16="http://schemas.microsoft.com/office/drawing/2014/main" id="{00000000-0008-0000-0A00-0000B8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202</xdr:row>
      <xdr:rowOff>0</xdr:rowOff>
    </xdr:from>
    <xdr:to>
      <xdr:col>8</xdr:col>
      <xdr:colOff>9525</xdr:colOff>
      <xdr:row>202</xdr:row>
      <xdr:rowOff>9525</xdr:rowOff>
    </xdr:to>
    <xdr:pic>
      <xdr:nvPicPr>
        <xdr:cNvPr id="1721" name="Picture 363" descr="https://apps.fldfs.com/SURVEY/Images/spacer.gif">
          <a:extLst>
            <a:ext uri="{FF2B5EF4-FFF2-40B4-BE49-F238E27FC236}">
              <a16:creationId xmlns:a16="http://schemas.microsoft.com/office/drawing/2014/main" id="{00000000-0008-0000-0A00-0000B9060000}"/>
            </a:ext>
          </a:extLst>
        </xdr:cNvPr>
        <xdr:cNvPicPr>
          <a:picLocks noChangeAspect="1"/>
        </xdr:cNvPicPr>
      </xdr:nvPicPr>
      <xdr:blipFill>
        <a:blip xmlns:r="http://schemas.openxmlformats.org/officeDocument/2006/relationships" r:embed="rId1"/>
        <a:stretch>
          <a:fillRect/>
        </a:stretch>
      </xdr:blipFill>
      <xdr:spPr bwMode="auto">
        <a:xfrm>
          <a:off x="1400175" y="400526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2" name="Picture 363" descr="https://apps.fldfs.com/SURVEY/Images/spacer.gif">
          <a:extLst>
            <a:ext uri="{FF2B5EF4-FFF2-40B4-BE49-F238E27FC236}">
              <a16:creationId xmlns:a16="http://schemas.microsoft.com/office/drawing/2014/main" id="{00000000-0008-0000-0A00-0000BA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3" name="Picture 363" descr="https://apps.fldfs.com/SURVEY/Images/spacer.gif">
          <a:extLst>
            <a:ext uri="{FF2B5EF4-FFF2-40B4-BE49-F238E27FC236}">
              <a16:creationId xmlns:a16="http://schemas.microsoft.com/office/drawing/2014/main" id="{00000000-0008-0000-0A00-0000BB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4" name="Picture 363" descr="https://apps.fldfs.com/SURVEY/Images/spacer.gif">
          <a:extLst>
            <a:ext uri="{FF2B5EF4-FFF2-40B4-BE49-F238E27FC236}">
              <a16:creationId xmlns:a16="http://schemas.microsoft.com/office/drawing/2014/main" id="{00000000-0008-0000-0A00-0000BC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5" name="Picture 363" descr="https://apps.fldfs.com/SURVEY/Images/spacer.gif">
          <a:extLst>
            <a:ext uri="{FF2B5EF4-FFF2-40B4-BE49-F238E27FC236}">
              <a16:creationId xmlns:a16="http://schemas.microsoft.com/office/drawing/2014/main" id="{00000000-0008-0000-0A00-0000BD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6" name="Picture 363" descr="https://apps.fldfs.com/SURVEY/Images/spacer.gif">
          <a:extLst>
            <a:ext uri="{FF2B5EF4-FFF2-40B4-BE49-F238E27FC236}">
              <a16:creationId xmlns:a16="http://schemas.microsoft.com/office/drawing/2014/main" id="{00000000-0008-0000-0A00-0000BE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7" name="Picture 363" descr="https://apps.fldfs.com/SURVEY/Images/spacer.gif">
          <a:extLst>
            <a:ext uri="{FF2B5EF4-FFF2-40B4-BE49-F238E27FC236}">
              <a16:creationId xmlns:a16="http://schemas.microsoft.com/office/drawing/2014/main" id="{00000000-0008-0000-0A00-0000BF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8" name="Picture 363" descr="https://apps.fldfs.com/SURVEY/Images/spacer.gif">
          <a:extLst>
            <a:ext uri="{FF2B5EF4-FFF2-40B4-BE49-F238E27FC236}">
              <a16:creationId xmlns:a16="http://schemas.microsoft.com/office/drawing/2014/main" id="{00000000-0008-0000-0A00-0000C0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203</xdr:row>
      <xdr:rowOff>0</xdr:rowOff>
    </xdr:from>
    <xdr:to>
      <xdr:col>8</xdr:col>
      <xdr:colOff>9525</xdr:colOff>
      <xdr:row>203</xdr:row>
      <xdr:rowOff>9525</xdr:rowOff>
    </xdr:to>
    <xdr:pic>
      <xdr:nvPicPr>
        <xdr:cNvPr id="1729" name="Picture 363" descr="https://apps.fldfs.com/SURVEY/Images/spacer.gif">
          <a:extLst>
            <a:ext uri="{FF2B5EF4-FFF2-40B4-BE49-F238E27FC236}">
              <a16:creationId xmlns:a16="http://schemas.microsoft.com/office/drawing/2014/main" id="{00000000-0008-0000-0A00-0000C1060000}"/>
            </a:ext>
          </a:extLst>
        </xdr:cNvPr>
        <xdr:cNvPicPr>
          <a:picLocks noChangeAspect="1"/>
        </xdr:cNvPicPr>
      </xdr:nvPicPr>
      <xdr:blipFill>
        <a:blip xmlns:r="http://schemas.openxmlformats.org/officeDocument/2006/relationships" r:embed="rId1"/>
        <a:stretch>
          <a:fillRect/>
        </a:stretch>
      </xdr:blipFill>
      <xdr:spPr bwMode="auto">
        <a:xfrm>
          <a:off x="1400175" y="402431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0" name="Picture 363" descr="https://apps.fldfs.com/SURVEY/Images/spacer.gif">
          <a:extLst>
            <a:ext uri="{FF2B5EF4-FFF2-40B4-BE49-F238E27FC236}">
              <a16:creationId xmlns:a16="http://schemas.microsoft.com/office/drawing/2014/main" id="{00000000-0008-0000-0A00-0000C2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1" name="Picture 363" descr="https://apps.fldfs.com/SURVEY/Images/spacer.gif">
          <a:extLst>
            <a:ext uri="{FF2B5EF4-FFF2-40B4-BE49-F238E27FC236}">
              <a16:creationId xmlns:a16="http://schemas.microsoft.com/office/drawing/2014/main" id="{00000000-0008-0000-0A00-0000C3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2" name="Picture 363" descr="https://apps.fldfs.com/SURVEY/Images/spacer.gif">
          <a:extLst>
            <a:ext uri="{FF2B5EF4-FFF2-40B4-BE49-F238E27FC236}">
              <a16:creationId xmlns:a16="http://schemas.microsoft.com/office/drawing/2014/main" id="{00000000-0008-0000-0A00-0000C4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3" name="Picture 363" descr="https://apps.fldfs.com/SURVEY/Images/spacer.gif">
          <a:extLst>
            <a:ext uri="{FF2B5EF4-FFF2-40B4-BE49-F238E27FC236}">
              <a16:creationId xmlns:a16="http://schemas.microsoft.com/office/drawing/2014/main" id="{00000000-0008-0000-0A00-0000C5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4" name="Picture 363" descr="https://apps.fldfs.com/SURVEY/Images/spacer.gif">
          <a:extLst>
            <a:ext uri="{FF2B5EF4-FFF2-40B4-BE49-F238E27FC236}">
              <a16:creationId xmlns:a16="http://schemas.microsoft.com/office/drawing/2014/main" id="{00000000-0008-0000-0A00-0000C6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5" name="Picture 363" descr="https://apps.fldfs.com/SURVEY/Images/spacer.gif">
          <a:extLst>
            <a:ext uri="{FF2B5EF4-FFF2-40B4-BE49-F238E27FC236}">
              <a16:creationId xmlns:a16="http://schemas.microsoft.com/office/drawing/2014/main" id="{00000000-0008-0000-0A00-0000C7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6" name="Picture 363" descr="https://apps.fldfs.com/SURVEY/Images/spacer.gif">
          <a:extLst>
            <a:ext uri="{FF2B5EF4-FFF2-40B4-BE49-F238E27FC236}">
              <a16:creationId xmlns:a16="http://schemas.microsoft.com/office/drawing/2014/main" id="{00000000-0008-0000-0A00-0000C8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204</xdr:row>
      <xdr:rowOff>0</xdr:rowOff>
    </xdr:from>
    <xdr:to>
      <xdr:col>8</xdr:col>
      <xdr:colOff>9525</xdr:colOff>
      <xdr:row>204</xdr:row>
      <xdr:rowOff>9525</xdr:rowOff>
    </xdr:to>
    <xdr:pic>
      <xdr:nvPicPr>
        <xdr:cNvPr id="1737" name="Picture 363" descr="https://apps.fldfs.com/SURVEY/Images/spacer.gif">
          <a:extLst>
            <a:ext uri="{FF2B5EF4-FFF2-40B4-BE49-F238E27FC236}">
              <a16:creationId xmlns:a16="http://schemas.microsoft.com/office/drawing/2014/main" id="{00000000-0008-0000-0A00-0000C9060000}"/>
            </a:ext>
          </a:extLst>
        </xdr:cNvPr>
        <xdr:cNvPicPr>
          <a:picLocks noChangeAspect="1"/>
        </xdr:cNvPicPr>
      </xdr:nvPicPr>
      <xdr:blipFill>
        <a:blip xmlns:r="http://schemas.openxmlformats.org/officeDocument/2006/relationships" r:embed="rId1"/>
        <a:stretch>
          <a:fillRect/>
        </a:stretch>
      </xdr:blipFill>
      <xdr:spPr bwMode="auto">
        <a:xfrm>
          <a:off x="1400175" y="404336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38" name="Picture 363" descr="https://apps.fldfs.com/SURVEY/Images/spacer.gif">
          <a:extLst>
            <a:ext uri="{FF2B5EF4-FFF2-40B4-BE49-F238E27FC236}">
              <a16:creationId xmlns:a16="http://schemas.microsoft.com/office/drawing/2014/main" id="{00000000-0008-0000-0A00-0000CA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39" name="Picture 363" descr="https://apps.fldfs.com/SURVEY/Images/spacer.gif">
          <a:extLst>
            <a:ext uri="{FF2B5EF4-FFF2-40B4-BE49-F238E27FC236}">
              <a16:creationId xmlns:a16="http://schemas.microsoft.com/office/drawing/2014/main" id="{00000000-0008-0000-0A00-0000CB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40" name="Picture 363" descr="https://apps.fldfs.com/SURVEY/Images/spacer.gif">
          <a:extLst>
            <a:ext uri="{FF2B5EF4-FFF2-40B4-BE49-F238E27FC236}">
              <a16:creationId xmlns:a16="http://schemas.microsoft.com/office/drawing/2014/main" id="{00000000-0008-0000-0A00-0000CC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41" name="Picture 363" descr="https://apps.fldfs.com/SURVEY/Images/spacer.gif">
          <a:extLst>
            <a:ext uri="{FF2B5EF4-FFF2-40B4-BE49-F238E27FC236}">
              <a16:creationId xmlns:a16="http://schemas.microsoft.com/office/drawing/2014/main" id="{00000000-0008-0000-0A00-0000CD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42" name="Picture 363" descr="https://apps.fldfs.com/SURVEY/Images/spacer.gif">
          <a:extLst>
            <a:ext uri="{FF2B5EF4-FFF2-40B4-BE49-F238E27FC236}">
              <a16:creationId xmlns:a16="http://schemas.microsoft.com/office/drawing/2014/main" id="{00000000-0008-0000-0A00-0000CE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43" name="Picture 363" descr="https://apps.fldfs.com/SURVEY/Images/spacer.gif">
          <a:extLst>
            <a:ext uri="{FF2B5EF4-FFF2-40B4-BE49-F238E27FC236}">
              <a16:creationId xmlns:a16="http://schemas.microsoft.com/office/drawing/2014/main" id="{00000000-0008-0000-0A00-0000CF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44" name="Picture 363" descr="https://apps.fldfs.com/SURVEY/Images/spacer.gif">
          <a:extLst>
            <a:ext uri="{FF2B5EF4-FFF2-40B4-BE49-F238E27FC236}">
              <a16:creationId xmlns:a16="http://schemas.microsoft.com/office/drawing/2014/main" id="{00000000-0008-0000-0A00-0000D0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205</xdr:row>
      <xdr:rowOff>0</xdr:rowOff>
    </xdr:from>
    <xdr:to>
      <xdr:col>8</xdr:col>
      <xdr:colOff>9525</xdr:colOff>
      <xdr:row>205</xdr:row>
      <xdr:rowOff>9525</xdr:rowOff>
    </xdr:to>
    <xdr:pic>
      <xdr:nvPicPr>
        <xdr:cNvPr id="1745" name="Picture 363" descr="https://apps.fldfs.com/SURVEY/Images/spacer.gif">
          <a:extLst>
            <a:ext uri="{FF2B5EF4-FFF2-40B4-BE49-F238E27FC236}">
              <a16:creationId xmlns:a16="http://schemas.microsoft.com/office/drawing/2014/main" id="{00000000-0008-0000-0A00-0000D1060000}"/>
            </a:ext>
          </a:extLst>
        </xdr:cNvPr>
        <xdr:cNvPicPr>
          <a:picLocks noChangeAspect="1"/>
        </xdr:cNvPicPr>
      </xdr:nvPicPr>
      <xdr:blipFill>
        <a:blip xmlns:r="http://schemas.openxmlformats.org/officeDocument/2006/relationships" r:embed="rId1"/>
        <a:stretch>
          <a:fillRect/>
        </a:stretch>
      </xdr:blipFill>
      <xdr:spPr bwMode="auto">
        <a:xfrm>
          <a:off x="1400175" y="406241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46" name="Picture 363" descr="https://apps.fldfs.com/SURVEY/Images/spacer.gif">
          <a:extLst>
            <a:ext uri="{FF2B5EF4-FFF2-40B4-BE49-F238E27FC236}">
              <a16:creationId xmlns:a16="http://schemas.microsoft.com/office/drawing/2014/main" id="{00000000-0008-0000-0A00-0000D2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47" name="Picture 363" descr="https://apps.fldfs.com/SURVEY/Images/spacer.gif">
          <a:extLst>
            <a:ext uri="{FF2B5EF4-FFF2-40B4-BE49-F238E27FC236}">
              <a16:creationId xmlns:a16="http://schemas.microsoft.com/office/drawing/2014/main" id="{00000000-0008-0000-0A00-0000D3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48" name="Picture 363" descr="https://apps.fldfs.com/SURVEY/Images/spacer.gif">
          <a:extLst>
            <a:ext uri="{FF2B5EF4-FFF2-40B4-BE49-F238E27FC236}">
              <a16:creationId xmlns:a16="http://schemas.microsoft.com/office/drawing/2014/main" id="{00000000-0008-0000-0A00-0000D4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49" name="Picture 363" descr="https://apps.fldfs.com/SURVEY/Images/spacer.gif">
          <a:extLst>
            <a:ext uri="{FF2B5EF4-FFF2-40B4-BE49-F238E27FC236}">
              <a16:creationId xmlns:a16="http://schemas.microsoft.com/office/drawing/2014/main" id="{00000000-0008-0000-0A00-0000D5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50" name="Picture 363" descr="https://apps.fldfs.com/SURVEY/Images/spacer.gif">
          <a:extLst>
            <a:ext uri="{FF2B5EF4-FFF2-40B4-BE49-F238E27FC236}">
              <a16:creationId xmlns:a16="http://schemas.microsoft.com/office/drawing/2014/main" id="{00000000-0008-0000-0A00-0000D6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51" name="Picture 363" descr="https://apps.fldfs.com/SURVEY/Images/spacer.gif">
          <a:extLst>
            <a:ext uri="{FF2B5EF4-FFF2-40B4-BE49-F238E27FC236}">
              <a16:creationId xmlns:a16="http://schemas.microsoft.com/office/drawing/2014/main" id="{00000000-0008-0000-0A00-0000D7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52" name="Picture 363" descr="https://apps.fldfs.com/SURVEY/Images/spacer.gif">
          <a:extLst>
            <a:ext uri="{FF2B5EF4-FFF2-40B4-BE49-F238E27FC236}">
              <a16:creationId xmlns:a16="http://schemas.microsoft.com/office/drawing/2014/main" id="{00000000-0008-0000-0A00-0000D8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206</xdr:row>
      <xdr:rowOff>0</xdr:rowOff>
    </xdr:from>
    <xdr:to>
      <xdr:col>8</xdr:col>
      <xdr:colOff>9525</xdr:colOff>
      <xdr:row>206</xdr:row>
      <xdr:rowOff>9525</xdr:rowOff>
    </xdr:to>
    <xdr:pic>
      <xdr:nvPicPr>
        <xdr:cNvPr id="1753" name="Picture 363" descr="https://apps.fldfs.com/SURVEY/Images/spacer.gif">
          <a:extLst>
            <a:ext uri="{FF2B5EF4-FFF2-40B4-BE49-F238E27FC236}">
              <a16:creationId xmlns:a16="http://schemas.microsoft.com/office/drawing/2014/main" id="{00000000-0008-0000-0A00-0000D9060000}"/>
            </a:ext>
          </a:extLst>
        </xdr:cNvPr>
        <xdr:cNvPicPr>
          <a:picLocks noChangeAspect="1"/>
        </xdr:cNvPicPr>
      </xdr:nvPicPr>
      <xdr:blipFill>
        <a:blip xmlns:r="http://schemas.openxmlformats.org/officeDocument/2006/relationships" r:embed="rId1"/>
        <a:stretch>
          <a:fillRect/>
        </a:stretch>
      </xdr:blipFill>
      <xdr:spPr bwMode="auto">
        <a:xfrm>
          <a:off x="1400175" y="408146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54" name="Picture 363" descr="https://apps.fldfs.com/SURVEY/Images/spacer.gif">
          <a:extLst>
            <a:ext uri="{FF2B5EF4-FFF2-40B4-BE49-F238E27FC236}">
              <a16:creationId xmlns:a16="http://schemas.microsoft.com/office/drawing/2014/main" id="{00000000-0008-0000-0A00-0000DA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55" name="Picture 363" descr="https://apps.fldfs.com/SURVEY/Images/spacer.gif">
          <a:extLst>
            <a:ext uri="{FF2B5EF4-FFF2-40B4-BE49-F238E27FC236}">
              <a16:creationId xmlns:a16="http://schemas.microsoft.com/office/drawing/2014/main" id="{00000000-0008-0000-0A00-0000DB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56" name="Picture 363" descr="https://apps.fldfs.com/SURVEY/Images/spacer.gif">
          <a:extLst>
            <a:ext uri="{FF2B5EF4-FFF2-40B4-BE49-F238E27FC236}">
              <a16:creationId xmlns:a16="http://schemas.microsoft.com/office/drawing/2014/main" id="{00000000-0008-0000-0A00-0000DC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57" name="Picture 363" descr="https://apps.fldfs.com/SURVEY/Images/spacer.gif">
          <a:extLst>
            <a:ext uri="{FF2B5EF4-FFF2-40B4-BE49-F238E27FC236}">
              <a16:creationId xmlns:a16="http://schemas.microsoft.com/office/drawing/2014/main" id="{00000000-0008-0000-0A00-0000DD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58" name="Picture 363" descr="https://apps.fldfs.com/SURVEY/Images/spacer.gif">
          <a:extLst>
            <a:ext uri="{FF2B5EF4-FFF2-40B4-BE49-F238E27FC236}">
              <a16:creationId xmlns:a16="http://schemas.microsoft.com/office/drawing/2014/main" id="{00000000-0008-0000-0A00-0000DE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59" name="Picture 363" descr="https://apps.fldfs.com/SURVEY/Images/spacer.gif">
          <a:extLst>
            <a:ext uri="{FF2B5EF4-FFF2-40B4-BE49-F238E27FC236}">
              <a16:creationId xmlns:a16="http://schemas.microsoft.com/office/drawing/2014/main" id="{00000000-0008-0000-0A00-0000DF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60" name="Picture 363" descr="https://apps.fldfs.com/SURVEY/Images/spacer.gif">
          <a:extLst>
            <a:ext uri="{FF2B5EF4-FFF2-40B4-BE49-F238E27FC236}">
              <a16:creationId xmlns:a16="http://schemas.microsoft.com/office/drawing/2014/main" id="{00000000-0008-0000-0A00-0000E0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207</xdr:row>
      <xdr:rowOff>0</xdr:rowOff>
    </xdr:from>
    <xdr:to>
      <xdr:col>8</xdr:col>
      <xdr:colOff>9525</xdr:colOff>
      <xdr:row>207</xdr:row>
      <xdr:rowOff>9525</xdr:rowOff>
    </xdr:to>
    <xdr:pic>
      <xdr:nvPicPr>
        <xdr:cNvPr id="1761" name="Picture 363" descr="https://apps.fldfs.com/SURVEY/Images/spacer.gif">
          <a:extLst>
            <a:ext uri="{FF2B5EF4-FFF2-40B4-BE49-F238E27FC236}">
              <a16:creationId xmlns:a16="http://schemas.microsoft.com/office/drawing/2014/main" id="{00000000-0008-0000-0A00-0000E1060000}"/>
            </a:ext>
          </a:extLst>
        </xdr:cNvPr>
        <xdr:cNvPicPr>
          <a:picLocks noChangeAspect="1"/>
        </xdr:cNvPicPr>
      </xdr:nvPicPr>
      <xdr:blipFill>
        <a:blip xmlns:r="http://schemas.openxmlformats.org/officeDocument/2006/relationships" r:embed="rId1"/>
        <a:stretch>
          <a:fillRect/>
        </a:stretch>
      </xdr:blipFill>
      <xdr:spPr bwMode="auto">
        <a:xfrm>
          <a:off x="1400175" y="410051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2" name="Picture 363" descr="https://apps.fldfs.com/SURVEY/Images/spacer.gif">
          <a:extLst>
            <a:ext uri="{FF2B5EF4-FFF2-40B4-BE49-F238E27FC236}">
              <a16:creationId xmlns:a16="http://schemas.microsoft.com/office/drawing/2014/main" id="{00000000-0008-0000-0A00-0000E2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3" name="Picture 363" descr="https://apps.fldfs.com/SURVEY/Images/spacer.gif">
          <a:extLst>
            <a:ext uri="{FF2B5EF4-FFF2-40B4-BE49-F238E27FC236}">
              <a16:creationId xmlns:a16="http://schemas.microsoft.com/office/drawing/2014/main" id="{00000000-0008-0000-0A00-0000E3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4" name="Picture 363" descr="https://apps.fldfs.com/SURVEY/Images/spacer.gif">
          <a:extLst>
            <a:ext uri="{FF2B5EF4-FFF2-40B4-BE49-F238E27FC236}">
              <a16:creationId xmlns:a16="http://schemas.microsoft.com/office/drawing/2014/main" id="{00000000-0008-0000-0A00-0000E4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5" name="Picture 363" descr="https://apps.fldfs.com/SURVEY/Images/spacer.gif">
          <a:extLst>
            <a:ext uri="{FF2B5EF4-FFF2-40B4-BE49-F238E27FC236}">
              <a16:creationId xmlns:a16="http://schemas.microsoft.com/office/drawing/2014/main" id="{00000000-0008-0000-0A00-0000E5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6" name="Picture 363" descr="https://apps.fldfs.com/SURVEY/Images/spacer.gif">
          <a:extLst>
            <a:ext uri="{FF2B5EF4-FFF2-40B4-BE49-F238E27FC236}">
              <a16:creationId xmlns:a16="http://schemas.microsoft.com/office/drawing/2014/main" id="{00000000-0008-0000-0A00-0000E6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7" name="Picture 363" descr="https://apps.fldfs.com/SURVEY/Images/spacer.gif">
          <a:extLst>
            <a:ext uri="{FF2B5EF4-FFF2-40B4-BE49-F238E27FC236}">
              <a16:creationId xmlns:a16="http://schemas.microsoft.com/office/drawing/2014/main" id="{00000000-0008-0000-0A00-0000E7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8" name="Picture 363" descr="https://apps.fldfs.com/SURVEY/Images/spacer.gif">
          <a:extLst>
            <a:ext uri="{FF2B5EF4-FFF2-40B4-BE49-F238E27FC236}">
              <a16:creationId xmlns:a16="http://schemas.microsoft.com/office/drawing/2014/main" id="{00000000-0008-0000-0A00-0000E8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208</xdr:row>
      <xdr:rowOff>0</xdr:rowOff>
    </xdr:from>
    <xdr:to>
      <xdr:col>8</xdr:col>
      <xdr:colOff>9525</xdr:colOff>
      <xdr:row>208</xdr:row>
      <xdr:rowOff>9525</xdr:rowOff>
    </xdr:to>
    <xdr:pic>
      <xdr:nvPicPr>
        <xdr:cNvPr id="1769" name="Picture 363" descr="https://apps.fldfs.com/SURVEY/Images/spacer.gif">
          <a:extLst>
            <a:ext uri="{FF2B5EF4-FFF2-40B4-BE49-F238E27FC236}">
              <a16:creationId xmlns:a16="http://schemas.microsoft.com/office/drawing/2014/main" id="{00000000-0008-0000-0A00-0000E9060000}"/>
            </a:ext>
          </a:extLst>
        </xdr:cNvPr>
        <xdr:cNvPicPr>
          <a:picLocks noChangeAspect="1"/>
        </xdr:cNvPicPr>
      </xdr:nvPicPr>
      <xdr:blipFill>
        <a:blip xmlns:r="http://schemas.openxmlformats.org/officeDocument/2006/relationships" r:embed="rId1"/>
        <a:stretch>
          <a:fillRect/>
        </a:stretch>
      </xdr:blipFill>
      <xdr:spPr bwMode="auto">
        <a:xfrm>
          <a:off x="1400175" y="411956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0" name="Picture 363" descr="https://apps.fldfs.com/SURVEY/Images/spacer.gif">
          <a:extLst>
            <a:ext uri="{FF2B5EF4-FFF2-40B4-BE49-F238E27FC236}">
              <a16:creationId xmlns:a16="http://schemas.microsoft.com/office/drawing/2014/main" id="{00000000-0008-0000-0A00-0000EA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1" name="Picture 363" descr="https://apps.fldfs.com/SURVEY/Images/spacer.gif">
          <a:extLst>
            <a:ext uri="{FF2B5EF4-FFF2-40B4-BE49-F238E27FC236}">
              <a16:creationId xmlns:a16="http://schemas.microsoft.com/office/drawing/2014/main" id="{00000000-0008-0000-0A00-0000EB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2" name="Picture 363" descr="https://apps.fldfs.com/SURVEY/Images/spacer.gif">
          <a:extLst>
            <a:ext uri="{FF2B5EF4-FFF2-40B4-BE49-F238E27FC236}">
              <a16:creationId xmlns:a16="http://schemas.microsoft.com/office/drawing/2014/main" id="{00000000-0008-0000-0A00-0000EC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3" name="Picture 363" descr="https://apps.fldfs.com/SURVEY/Images/spacer.gif">
          <a:extLst>
            <a:ext uri="{FF2B5EF4-FFF2-40B4-BE49-F238E27FC236}">
              <a16:creationId xmlns:a16="http://schemas.microsoft.com/office/drawing/2014/main" id="{00000000-0008-0000-0A00-0000ED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4" name="Picture 363" descr="https://apps.fldfs.com/SURVEY/Images/spacer.gif">
          <a:extLst>
            <a:ext uri="{FF2B5EF4-FFF2-40B4-BE49-F238E27FC236}">
              <a16:creationId xmlns:a16="http://schemas.microsoft.com/office/drawing/2014/main" id="{00000000-0008-0000-0A00-0000EE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5" name="Picture 363" descr="https://apps.fldfs.com/SURVEY/Images/spacer.gif">
          <a:extLst>
            <a:ext uri="{FF2B5EF4-FFF2-40B4-BE49-F238E27FC236}">
              <a16:creationId xmlns:a16="http://schemas.microsoft.com/office/drawing/2014/main" id="{00000000-0008-0000-0A00-0000EF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6" name="Picture 363" descr="https://apps.fldfs.com/SURVEY/Images/spacer.gif">
          <a:extLst>
            <a:ext uri="{FF2B5EF4-FFF2-40B4-BE49-F238E27FC236}">
              <a16:creationId xmlns:a16="http://schemas.microsoft.com/office/drawing/2014/main" id="{00000000-0008-0000-0A00-0000F0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209</xdr:row>
      <xdr:rowOff>0</xdr:rowOff>
    </xdr:from>
    <xdr:to>
      <xdr:col>8</xdr:col>
      <xdr:colOff>9525</xdr:colOff>
      <xdr:row>209</xdr:row>
      <xdr:rowOff>9525</xdr:rowOff>
    </xdr:to>
    <xdr:pic>
      <xdr:nvPicPr>
        <xdr:cNvPr id="1777" name="Picture 363" descr="https://apps.fldfs.com/SURVEY/Images/spacer.gif">
          <a:extLst>
            <a:ext uri="{FF2B5EF4-FFF2-40B4-BE49-F238E27FC236}">
              <a16:creationId xmlns:a16="http://schemas.microsoft.com/office/drawing/2014/main" id="{00000000-0008-0000-0A00-0000F1060000}"/>
            </a:ext>
          </a:extLst>
        </xdr:cNvPr>
        <xdr:cNvPicPr>
          <a:picLocks noChangeAspect="1"/>
        </xdr:cNvPicPr>
      </xdr:nvPicPr>
      <xdr:blipFill>
        <a:blip xmlns:r="http://schemas.openxmlformats.org/officeDocument/2006/relationships" r:embed="rId1"/>
        <a:stretch>
          <a:fillRect/>
        </a:stretch>
      </xdr:blipFill>
      <xdr:spPr bwMode="auto">
        <a:xfrm>
          <a:off x="1400175" y="413861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78" name="Picture 363" descr="https://apps.fldfs.com/SURVEY/Images/spacer.gif">
          <a:extLst>
            <a:ext uri="{FF2B5EF4-FFF2-40B4-BE49-F238E27FC236}">
              <a16:creationId xmlns:a16="http://schemas.microsoft.com/office/drawing/2014/main" id="{00000000-0008-0000-0A00-0000F2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79" name="Picture 363" descr="https://apps.fldfs.com/SURVEY/Images/spacer.gif">
          <a:extLst>
            <a:ext uri="{FF2B5EF4-FFF2-40B4-BE49-F238E27FC236}">
              <a16:creationId xmlns:a16="http://schemas.microsoft.com/office/drawing/2014/main" id="{00000000-0008-0000-0A00-0000F3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80" name="Picture 363" descr="https://apps.fldfs.com/SURVEY/Images/spacer.gif">
          <a:extLst>
            <a:ext uri="{FF2B5EF4-FFF2-40B4-BE49-F238E27FC236}">
              <a16:creationId xmlns:a16="http://schemas.microsoft.com/office/drawing/2014/main" id="{00000000-0008-0000-0A00-0000F4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81" name="Picture 363" descr="https://apps.fldfs.com/SURVEY/Images/spacer.gif">
          <a:extLst>
            <a:ext uri="{FF2B5EF4-FFF2-40B4-BE49-F238E27FC236}">
              <a16:creationId xmlns:a16="http://schemas.microsoft.com/office/drawing/2014/main" id="{00000000-0008-0000-0A00-0000F5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82" name="Picture 363" descr="https://apps.fldfs.com/SURVEY/Images/spacer.gif">
          <a:extLst>
            <a:ext uri="{FF2B5EF4-FFF2-40B4-BE49-F238E27FC236}">
              <a16:creationId xmlns:a16="http://schemas.microsoft.com/office/drawing/2014/main" id="{00000000-0008-0000-0A00-0000F6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83" name="Picture 363" descr="https://apps.fldfs.com/SURVEY/Images/spacer.gif">
          <a:extLst>
            <a:ext uri="{FF2B5EF4-FFF2-40B4-BE49-F238E27FC236}">
              <a16:creationId xmlns:a16="http://schemas.microsoft.com/office/drawing/2014/main" id="{00000000-0008-0000-0A00-0000F7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84" name="Picture 363" descr="https://apps.fldfs.com/SURVEY/Images/spacer.gif">
          <a:extLst>
            <a:ext uri="{FF2B5EF4-FFF2-40B4-BE49-F238E27FC236}">
              <a16:creationId xmlns:a16="http://schemas.microsoft.com/office/drawing/2014/main" id="{00000000-0008-0000-0A00-0000F8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210</xdr:row>
      <xdr:rowOff>0</xdr:rowOff>
    </xdr:from>
    <xdr:to>
      <xdr:col>8</xdr:col>
      <xdr:colOff>9525</xdr:colOff>
      <xdr:row>210</xdr:row>
      <xdr:rowOff>9525</xdr:rowOff>
    </xdr:to>
    <xdr:pic>
      <xdr:nvPicPr>
        <xdr:cNvPr id="1785" name="Picture 363" descr="https://apps.fldfs.com/SURVEY/Images/spacer.gif">
          <a:extLst>
            <a:ext uri="{FF2B5EF4-FFF2-40B4-BE49-F238E27FC236}">
              <a16:creationId xmlns:a16="http://schemas.microsoft.com/office/drawing/2014/main" id="{00000000-0008-0000-0A00-0000F9060000}"/>
            </a:ext>
          </a:extLst>
        </xdr:cNvPr>
        <xdr:cNvPicPr>
          <a:picLocks noChangeAspect="1"/>
        </xdr:cNvPicPr>
      </xdr:nvPicPr>
      <xdr:blipFill>
        <a:blip xmlns:r="http://schemas.openxmlformats.org/officeDocument/2006/relationships" r:embed="rId1"/>
        <a:stretch>
          <a:fillRect/>
        </a:stretch>
      </xdr:blipFill>
      <xdr:spPr bwMode="auto">
        <a:xfrm>
          <a:off x="1400175" y="415766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86" name="Picture 363" descr="https://apps.fldfs.com/SURVEY/Images/spacer.gif">
          <a:extLst>
            <a:ext uri="{FF2B5EF4-FFF2-40B4-BE49-F238E27FC236}">
              <a16:creationId xmlns:a16="http://schemas.microsoft.com/office/drawing/2014/main" id="{00000000-0008-0000-0A00-0000FA06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87" name="Picture 363" descr="https://apps.fldfs.com/SURVEY/Images/spacer.gif">
          <a:extLst>
            <a:ext uri="{FF2B5EF4-FFF2-40B4-BE49-F238E27FC236}">
              <a16:creationId xmlns:a16="http://schemas.microsoft.com/office/drawing/2014/main" id="{00000000-0008-0000-0A00-0000FB06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88" name="Picture 363" descr="https://apps.fldfs.com/SURVEY/Images/spacer.gif">
          <a:extLst>
            <a:ext uri="{FF2B5EF4-FFF2-40B4-BE49-F238E27FC236}">
              <a16:creationId xmlns:a16="http://schemas.microsoft.com/office/drawing/2014/main" id="{00000000-0008-0000-0A00-0000FC06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89" name="Picture 363" descr="https://apps.fldfs.com/SURVEY/Images/spacer.gif">
          <a:extLst>
            <a:ext uri="{FF2B5EF4-FFF2-40B4-BE49-F238E27FC236}">
              <a16:creationId xmlns:a16="http://schemas.microsoft.com/office/drawing/2014/main" id="{00000000-0008-0000-0A00-0000FD06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90" name="Picture 363" descr="https://apps.fldfs.com/SURVEY/Images/spacer.gif">
          <a:extLst>
            <a:ext uri="{FF2B5EF4-FFF2-40B4-BE49-F238E27FC236}">
              <a16:creationId xmlns:a16="http://schemas.microsoft.com/office/drawing/2014/main" id="{00000000-0008-0000-0A00-0000FE06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91" name="Picture 363" descr="https://apps.fldfs.com/SURVEY/Images/spacer.gif">
          <a:extLst>
            <a:ext uri="{FF2B5EF4-FFF2-40B4-BE49-F238E27FC236}">
              <a16:creationId xmlns:a16="http://schemas.microsoft.com/office/drawing/2014/main" id="{00000000-0008-0000-0A00-0000FF06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92" name="Picture 363" descr="https://apps.fldfs.com/SURVEY/Images/spacer.gif">
          <a:extLst>
            <a:ext uri="{FF2B5EF4-FFF2-40B4-BE49-F238E27FC236}">
              <a16:creationId xmlns:a16="http://schemas.microsoft.com/office/drawing/2014/main" id="{00000000-0008-0000-0A00-00000007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211</xdr:row>
      <xdr:rowOff>0</xdr:rowOff>
    </xdr:from>
    <xdr:to>
      <xdr:col>8</xdr:col>
      <xdr:colOff>9525</xdr:colOff>
      <xdr:row>211</xdr:row>
      <xdr:rowOff>9525</xdr:rowOff>
    </xdr:to>
    <xdr:pic>
      <xdr:nvPicPr>
        <xdr:cNvPr id="1793" name="Picture 363" descr="https://apps.fldfs.com/SURVEY/Images/spacer.gif">
          <a:extLst>
            <a:ext uri="{FF2B5EF4-FFF2-40B4-BE49-F238E27FC236}">
              <a16:creationId xmlns:a16="http://schemas.microsoft.com/office/drawing/2014/main" id="{00000000-0008-0000-0A00-000001070000}"/>
            </a:ext>
          </a:extLst>
        </xdr:cNvPr>
        <xdr:cNvPicPr>
          <a:picLocks noChangeAspect="1"/>
        </xdr:cNvPicPr>
      </xdr:nvPicPr>
      <xdr:blipFill>
        <a:blip xmlns:r="http://schemas.openxmlformats.org/officeDocument/2006/relationships" r:embed="rId1"/>
        <a:stretch>
          <a:fillRect/>
        </a:stretch>
      </xdr:blipFill>
      <xdr:spPr bwMode="auto">
        <a:xfrm>
          <a:off x="1400175" y="417671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794" name="Picture 363" descr="https://apps.fldfs.com/SURVEY/Images/spacer.gif">
          <a:extLst>
            <a:ext uri="{FF2B5EF4-FFF2-40B4-BE49-F238E27FC236}">
              <a16:creationId xmlns:a16="http://schemas.microsoft.com/office/drawing/2014/main" id="{00000000-0008-0000-0A00-000002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795" name="Picture 363" descr="https://apps.fldfs.com/SURVEY/Images/spacer.gif">
          <a:extLst>
            <a:ext uri="{FF2B5EF4-FFF2-40B4-BE49-F238E27FC236}">
              <a16:creationId xmlns:a16="http://schemas.microsoft.com/office/drawing/2014/main" id="{00000000-0008-0000-0A00-000003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796" name="Picture 363" descr="https://apps.fldfs.com/SURVEY/Images/spacer.gif">
          <a:extLst>
            <a:ext uri="{FF2B5EF4-FFF2-40B4-BE49-F238E27FC236}">
              <a16:creationId xmlns:a16="http://schemas.microsoft.com/office/drawing/2014/main" id="{00000000-0008-0000-0A00-000004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797" name="Picture 363" descr="https://apps.fldfs.com/SURVEY/Images/spacer.gif">
          <a:extLst>
            <a:ext uri="{FF2B5EF4-FFF2-40B4-BE49-F238E27FC236}">
              <a16:creationId xmlns:a16="http://schemas.microsoft.com/office/drawing/2014/main" id="{00000000-0008-0000-0A00-000005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798" name="Picture 363" descr="https://apps.fldfs.com/SURVEY/Images/spacer.gif">
          <a:extLst>
            <a:ext uri="{FF2B5EF4-FFF2-40B4-BE49-F238E27FC236}">
              <a16:creationId xmlns:a16="http://schemas.microsoft.com/office/drawing/2014/main" id="{00000000-0008-0000-0A00-000006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799" name="Picture 363" descr="https://apps.fldfs.com/SURVEY/Images/spacer.gif">
          <a:extLst>
            <a:ext uri="{FF2B5EF4-FFF2-40B4-BE49-F238E27FC236}">
              <a16:creationId xmlns:a16="http://schemas.microsoft.com/office/drawing/2014/main" id="{00000000-0008-0000-0A00-000007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800" name="Picture 363" descr="https://apps.fldfs.com/SURVEY/Images/spacer.gif">
          <a:extLst>
            <a:ext uri="{FF2B5EF4-FFF2-40B4-BE49-F238E27FC236}">
              <a16:creationId xmlns:a16="http://schemas.microsoft.com/office/drawing/2014/main" id="{00000000-0008-0000-0A00-000008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212</xdr:row>
      <xdr:rowOff>0</xdr:rowOff>
    </xdr:from>
    <xdr:to>
      <xdr:col>8</xdr:col>
      <xdr:colOff>9525</xdr:colOff>
      <xdr:row>212</xdr:row>
      <xdr:rowOff>9525</xdr:rowOff>
    </xdr:to>
    <xdr:pic>
      <xdr:nvPicPr>
        <xdr:cNvPr id="1801" name="Picture 363" descr="https://apps.fldfs.com/SURVEY/Images/spacer.gif">
          <a:extLst>
            <a:ext uri="{FF2B5EF4-FFF2-40B4-BE49-F238E27FC236}">
              <a16:creationId xmlns:a16="http://schemas.microsoft.com/office/drawing/2014/main" id="{00000000-0008-0000-0A00-000009070000}"/>
            </a:ext>
          </a:extLst>
        </xdr:cNvPr>
        <xdr:cNvPicPr>
          <a:picLocks noChangeAspect="1"/>
        </xdr:cNvPicPr>
      </xdr:nvPicPr>
      <xdr:blipFill>
        <a:blip xmlns:r="http://schemas.openxmlformats.org/officeDocument/2006/relationships" r:embed="rId1"/>
        <a:stretch>
          <a:fillRect/>
        </a:stretch>
      </xdr:blipFill>
      <xdr:spPr bwMode="auto">
        <a:xfrm>
          <a:off x="1400175" y="419576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2" name="Picture 363" descr="https://apps.fldfs.com/SURVEY/Images/spacer.gif">
          <a:extLst>
            <a:ext uri="{FF2B5EF4-FFF2-40B4-BE49-F238E27FC236}">
              <a16:creationId xmlns:a16="http://schemas.microsoft.com/office/drawing/2014/main" id="{00000000-0008-0000-0A00-00000A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3" name="Picture 363" descr="https://apps.fldfs.com/SURVEY/Images/spacer.gif">
          <a:extLst>
            <a:ext uri="{FF2B5EF4-FFF2-40B4-BE49-F238E27FC236}">
              <a16:creationId xmlns:a16="http://schemas.microsoft.com/office/drawing/2014/main" id="{00000000-0008-0000-0A00-00000B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4" name="Picture 363" descr="https://apps.fldfs.com/SURVEY/Images/spacer.gif">
          <a:extLst>
            <a:ext uri="{FF2B5EF4-FFF2-40B4-BE49-F238E27FC236}">
              <a16:creationId xmlns:a16="http://schemas.microsoft.com/office/drawing/2014/main" id="{00000000-0008-0000-0A00-00000C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5" name="Picture 363" descr="https://apps.fldfs.com/SURVEY/Images/spacer.gif">
          <a:extLst>
            <a:ext uri="{FF2B5EF4-FFF2-40B4-BE49-F238E27FC236}">
              <a16:creationId xmlns:a16="http://schemas.microsoft.com/office/drawing/2014/main" id="{00000000-0008-0000-0A00-00000D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6" name="Picture 363" descr="https://apps.fldfs.com/SURVEY/Images/spacer.gif">
          <a:extLst>
            <a:ext uri="{FF2B5EF4-FFF2-40B4-BE49-F238E27FC236}">
              <a16:creationId xmlns:a16="http://schemas.microsoft.com/office/drawing/2014/main" id="{00000000-0008-0000-0A00-00000E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7" name="Picture 363" descr="https://apps.fldfs.com/SURVEY/Images/spacer.gif">
          <a:extLst>
            <a:ext uri="{FF2B5EF4-FFF2-40B4-BE49-F238E27FC236}">
              <a16:creationId xmlns:a16="http://schemas.microsoft.com/office/drawing/2014/main" id="{00000000-0008-0000-0A00-00000F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8" name="Picture 363" descr="https://apps.fldfs.com/SURVEY/Images/spacer.gif">
          <a:extLst>
            <a:ext uri="{FF2B5EF4-FFF2-40B4-BE49-F238E27FC236}">
              <a16:creationId xmlns:a16="http://schemas.microsoft.com/office/drawing/2014/main" id="{00000000-0008-0000-0A00-000010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213</xdr:row>
      <xdr:rowOff>0</xdr:rowOff>
    </xdr:from>
    <xdr:to>
      <xdr:col>8</xdr:col>
      <xdr:colOff>9525</xdr:colOff>
      <xdr:row>213</xdr:row>
      <xdr:rowOff>9525</xdr:rowOff>
    </xdr:to>
    <xdr:pic>
      <xdr:nvPicPr>
        <xdr:cNvPr id="1809" name="Picture 363" descr="https://apps.fldfs.com/SURVEY/Images/spacer.gif">
          <a:extLst>
            <a:ext uri="{FF2B5EF4-FFF2-40B4-BE49-F238E27FC236}">
              <a16:creationId xmlns:a16="http://schemas.microsoft.com/office/drawing/2014/main" id="{00000000-0008-0000-0A00-000011070000}"/>
            </a:ext>
          </a:extLst>
        </xdr:cNvPr>
        <xdr:cNvPicPr>
          <a:picLocks noChangeAspect="1"/>
        </xdr:cNvPicPr>
      </xdr:nvPicPr>
      <xdr:blipFill>
        <a:blip xmlns:r="http://schemas.openxmlformats.org/officeDocument/2006/relationships" r:embed="rId1"/>
        <a:stretch>
          <a:fillRect/>
        </a:stretch>
      </xdr:blipFill>
      <xdr:spPr bwMode="auto">
        <a:xfrm>
          <a:off x="1400175" y="421481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0" name="Picture 363" descr="https://apps.fldfs.com/SURVEY/Images/spacer.gif">
          <a:extLst>
            <a:ext uri="{FF2B5EF4-FFF2-40B4-BE49-F238E27FC236}">
              <a16:creationId xmlns:a16="http://schemas.microsoft.com/office/drawing/2014/main" id="{00000000-0008-0000-0A00-000012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1" name="Picture 363" descr="https://apps.fldfs.com/SURVEY/Images/spacer.gif">
          <a:extLst>
            <a:ext uri="{FF2B5EF4-FFF2-40B4-BE49-F238E27FC236}">
              <a16:creationId xmlns:a16="http://schemas.microsoft.com/office/drawing/2014/main" id="{00000000-0008-0000-0A00-000013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2" name="Picture 363" descr="https://apps.fldfs.com/SURVEY/Images/spacer.gif">
          <a:extLst>
            <a:ext uri="{FF2B5EF4-FFF2-40B4-BE49-F238E27FC236}">
              <a16:creationId xmlns:a16="http://schemas.microsoft.com/office/drawing/2014/main" id="{00000000-0008-0000-0A00-000014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3" name="Picture 363" descr="https://apps.fldfs.com/SURVEY/Images/spacer.gif">
          <a:extLst>
            <a:ext uri="{FF2B5EF4-FFF2-40B4-BE49-F238E27FC236}">
              <a16:creationId xmlns:a16="http://schemas.microsoft.com/office/drawing/2014/main" id="{00000000-0008-0000-0A00-000015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4" name="Picture 363" descr="https://apps.fldfs.com/SURVEY/Images/spacer.gif">
          <a:extLst>
            <a:ext uri="{FF2B5EF4-FFF2-40B4-BE49-F238E27FC236}">
              <a16:creationId xmlns:a16="http://schemas.microsoft.com/office/drawing/2014/main" id="{00000000-0008-0000-0A00-000016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5" name="Picture 363" descr="https://apps.fldfs.com/SURVEY/Images/spacer.gif">
          <a:extLst>
            <a:ext uri="{FF2B5EF4-FFF2-40B4-BE49-F238E27FC236}">
              <a16:creationId xmlns:a16="http://schemas.microsoft.com/office/drawing/2014/main" id="{00000000-0008-0000-0A00-000017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6" name="Picture 363" descr="https://apps.fldfs.com/SURVEY/Images/spacer.gif">
          <a:extLst>
            <a:ext uri="{FF2B5EF4-FFF2-40B4-BE49-F238E27FC236}">
              <a16:creationId xmlns:a16="http://schemas.microsoft.com/office/drawing/2014/main" id="{00000000-0008-0000-0A00-000018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214</xdr:row>
      <xdr:rowOff>0</xdr:rowOff>
    </xdr:from>
    <xdr:to>
      <xdr:col>8</xdr:col>
      <xdr:colOff>9525</xdr:colOff>
      <xdr:row>214</xdr:row>
      <xdr:rowOff>9525</xdr:rowOff>
    </xdr:to>
    <xdr:pic>
      <xdr:nvPicPr>
        <xdr:cNvPr id="1817" name="Picture 363" descr="https://apps.fldfs.com/SURVEY/Images/spacer.gif">
          <a:extLst>
            <a:ext uri="{FF2B5EF4-FFF2-40B4-BE49-F238E27FC236}">
              <a16:creationId xmlns:a16="http://schemas.microsoft.com/office/drawing/2014/main" id="{00000000-0008-0000-0A00-000019070000}"/>
            </a:ext>
          </a:extLst>
        </xdr:cNvPr>
        <xdr:cNvPicPr>
          <a:picLocks noChangeAspect="1"/>
        </xdr:cNvPicPr>
      </xdr:nvPicPr>
      <xdr:blipFill>
        <a:blip xmlns:r="http://schemas.openxmlformats.org/officeDocument/2006/relationships" r:embed="rId1"/>
        <a:stretch>
          <a:fillRect/>
        </a:stretch>
      </xdr:blipFill>
      <xdr:spPr bwMode="auto">
        <a:xfrm>
          <a:off x="1400175" y="423386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18" name="Picture 363" descr="https://apps.fldfs.com/SURVEY/Images/spacer.gif">
          <a:extLst>
            <a:ext uri="{FF2B5EF4-FFF2-40B4-BE49-F238E27FC236}">
              <a16:creationId xmlns:a16="http://schemas.microsoft.com/office/drawing/2014/main" id="{00000000-0008-0000-0A00-00001A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19" name="Picture 363" descr="https://apps.fldfs.com/SURVEY/Images/spacer.gif">
          <a:extLst>
            <a:ext uri="{FF2B5EF4-FFF2-40B4-BE49-F238E27FC236}">
              <a16:creationId xmlns:a16="http://schemas.microsoft.com/office/drawing/2014/main" id="{00000000-0008-0000-0A00-00001B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20" name="Picture 363" descr="https://apps.fldfs.com/SURVEY/Images/spacer.gif">
          <a:extLst>
            <a:ext uri="{FF2B5EF4-FFF2-40B4-BE49-F238E27FC236}">
              <a16:creationId xmlns:a16="http://schemas.microsoft.com/office/drawing/2014/main" id="{00000000-0008-0000-0A00-00001C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21" name="Picture 363" descr="https://apps.fldfs.com/SURVEY/Images/spacer.gif">
          <a:extLst>
            <a:ext uri="{FF2B5EF4-FFF2-40B4-BE49-F238E27FC236}">
              <a16:creationId xmlns:a16="http://schemas.microsoft.com/office/drawing/2014/main" id="{00000000-0008-0000-0A00-00001D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22" name="Picture 363" descr="https://apps.fldfs.com/SURVEY/Images/spacer.gif">
          <a:extLst>
            <a:ext uri="{FF2B5EF4-FFF2-40B4-BE49-F238E27FC236}">
              <a16:creationId xmlns:a16="http://schemas.microsoft.com/office/drawing/2014/main" id="{00000000-0008-0000-0A00-00001E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23" name="Picture 363" descr="https://apps.fldfs.com/SURVEY/Images/spacer.gif">
          <a:extLst>
            <a:ext uri="{FF2B5EF4-FFF2-40B4-BE49-F238E27FC236}">
              <a16:creationId xmlns:a16="http://schemas.microsoft.com/office/drawing/2014/main" id="{00000000-0008-0000-0A00-00001F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24" name="Picture 363" descr="https://apps.fldfs.com/SURVEY/Images/spacer.gif">
          <a:extLst>
            <a:ext uri="{FF2B5EF4-FFF2-40B4-BE49-F238E27FC236}">
              <a16:creationId xmlns:a16="http://schemas.microsoft.com/office/drawing/2014/main" id="{00000000-0008-0000-0A00-000020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215</xdr:row>
      <xdr:rowOff>0</xdr:rowOff>
    </xdr:from>
    <xdr:to>
      <xdr:col>8</xdr:col>
      <xdr:colOff>9525</xdr:colOff>
      <xdr:row>215</xdr:row>
      <xdr:rowOff>9525</xdr:rowOff>
    </xdr:to>
    <xdr:pic>
      <xdr:nvPicPr>
        <xdr:cNvPr id="1825" name="Picture 363" descr="https://apps.fldfs.com/SURVEY/Images/spacer.gif">
          <a:extLst>
            <a:ext uri="{FF2B5EF4-FFF2-40B4-BE49-F238E27FC236}">
              <a16:creationId xmlns:a16="http://schemas.microsoft.com/office/drawing/2014/main" id="{00000000-0008-0000-0A00-000021070000}"/>
            </a:ext>
          </a:extLst>
        </xdr:cNvPr>
        <xdr:cNvPicPr>
          <a:picLocks noChangeAspect="1"/>
        </xdr:cNvPicPr>
      </xdr:nvPicPr>
      <xdr:blipFill>
        <a:blip xmlns:r="http://schemas.openxmlformats.org/officeDocument/2006/relationships" r:embed="rId1"/>
        <a:stretch>
          <a:fillRect/>
        </a:stretch>
      </xdr:blipFill>
      <xdr:spPr bwMode="auto">
        <a:xfrm>
          <a:off x="1400175" y="425291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26" name="Picture 363" descr="https://apps.fldfs.com/SURVEY/Images/spacer.gif">
          <a:extLst>
            <a:ext uri="{FF2B5EF4-FFF2-40B4-BE49-F238E27FC236}">
              <a16:creationId xmlns:a16="http://schemas.microsoft.com/office/drawing/2014/main" id="{00000000-0008-0000-0A00-000022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27" name="Picture 363" descr="https://apps.fldfs.com/SURVEY/Images/spacer.gif">
          <a:extLst>
            <a:ext uri="{FF2B5EF4-FFF2-40B4-BE49-F238E27FC236}">
              <a16:creationId xmlns:a16="http://schemas.microsoft.com/office/drawing/2014/main" id="{00000000-0008-0000-0A00-000023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28" name="Picture 363" descr="https://apps.fldfs.com/SURVEY/Images/spacer.gif">
          <a:extLst>
            <a:ext uri="{FF2B5EF4-FFF2-40B4-BE49-F238E27FC236}">
              <a16:creationId xmlns:a16="http://schemas.microsoft.com/office/drawing/2014/main" id="{00000000-0008-0000-0A00-000024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29" name="Picture 363" descr="https://apps.fldfs.com/SURVEY/Images/spacer.gif">
          <a:extLst>
            <a:ext uri="{FF2B5EF4-FFF2-40B4-BE49-F238E27FC236}">
              <a16:creationId xmlns:a16="http://schemas.microsoft.com/office/drawing/2014/main" id="{00000000-0008-0000-0A00-000025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30" name="Picture 363" descr="https://apps.fldfs.com/SURVEY/Images/spacer.gif">
          <a:extLst>
            <a:ext uri="{FF2B5EF4-FFF2-40B4-BE49-F238E27FC236}">
              <a16:creationId xmlns:a16="http://schemas.microsoft.com/office/drawing/2014/main" id="{00000000-0008-0000-0A00-000026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31" name="Picture 363" descr="https://apps.fldfs.com/SURVEY/Images/spacer.gif">
          <a:extLst>
            <a:ext uri="{FF2B5EF4-FFF2-40B4-BE49-F238E27FC236}">
              <a16:creationId xmlns:a16="http://schemas.microsoft.com/office/drawing/2014/main" id="{00000000-0008-0000-0A00-000027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32" name="Picture 363" descr="https://apps.fldfs.com/SURVEY/Images/spacer.gif">
          <a:extLst>
            <a:ext uri="{FF2B5EF4-FFF2-40B4-BE49-F238E27FC236}">
              <a16:creationId xmlns:a16="http://schemas.microsoft.com/office/drawing/2014/main" id="{00000000-0008-0000-0A00-000028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216</xdr:row>
      <xdr:rowOff>0</xdr:rowOff>
    </xdr:from>
    <xdr:to>
      <xdr:col>8</xdr:col>
      <xdr:colOff>9525</xdr:colOff>
      <xdr:row>216</xdr:row>
      <xdr:rowOff>9525</xdr:rowOff>
    </xdr:to>
    <xdr:pic>
      <xdr:nvPicPr>
        <xdr:cNvPr id="1833" name="Picture 363" descr="https://apps.fldfs.com/SURVEY/Images/spacer.gif">
          <a:extLst>
            <a:ext uri="{FF2B5EF4-FFF2-40B4-BE49-F238E27FC236}">
              <a16:creationId xmlns:a16="http://schemas.microsoft.com/office/drawing/2014/main" id="{00000000-0008-0000-0A00-000029070000}"/>
            </a:ext>
          </a:extLst>
        </xdr:cNvPr>
        <xdr:cNvPicPr>
          <a:picLocks noChangeAspect="1"/>
        </xdr:cNvPicPr>
      </xdr:nvPicPr>
      <xdr:blipFill>
        <a:blip xmlns:r="http://schemas.openxmlformats.org/officeDocument/2006/relationships" r:embed="rId1"/>
        <a:stretch>
          <a:fillRect/>
        </a:stretch>
      </xdr:blipFill>
      <xdr:spPr bwMode="auto">
        <a:xfrm>
          <a:off x="1400175" y="427196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34" name="Picture 363" descr="https://apps.fldfs.com/SURVEY/Images/spacer.gif">
          <a:extLst>
            <a:ext uri="{FF2B5EF4-FFF2-40B4-BE49-F238E27FC236}">
              <a16:creationId xmlns:a16="http://schemas.microsoft.com/office/drawing/2014/main" id="{00000000-0008-0000-0A00-00002A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35" name="Picture 363" descr="https://apps.fldfs.com/SURVEY/Images/spacer.gif">
          <a:extLst>
            <a:ext uri="{FF2B5EF4-FFF2-40B4-BE49-F238E27FC236}">
              <a16:creationId xmlns:a16="http://schemas.microsoft.com/office/drawing/2014/main" id="{00000000-0008-0000-0A00-00002B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36" name="Picture 363" descr="https://apps.fldfs.com/SURVEY/Images/spacer.gif">
          <a:extLst>
            <a:ext uri="{FF2B5EF4-FFF2-40B4-BE49-F238E27FC236}">
              <a16:creationId xmlns:a16="http://schemas.microsoft.com/office/drawing/2014/main" id="{00000000-0008-0000-0A00-00002C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37" name="Picture 363" descr="https://apps.fldfs.com/SURVEY/Images/spacer.gif">
          <a:extLst>
            <a:ext uri="{FF2B5EF4-FFF2-40B4-BE49-F238E27FC236}">
              <a16:creationId xmlns:a16="http://schemas.microsoft.com/office/drawing/2014/main" id="{00000000-0008-0000-0A00-00002D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38" name="Picture 363" descr="https://apps.fldfs.com/SURVEY/Images/spacer.gif">
          <a:extLst>
            <a:ext uri="{FF2B5EF4-FFF2-40B4-BE49-F238E27FC236}">
              <a16:creationId xmlns:a16="http://schemas.microsoft.com/office/drawing/2014/main" id="{00000000-0008-0000-0A00-00002E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39" name="Picture 363" descr="https://apps.fldfs.com/SURVEY/Images/spacer.gif">
          <a:extLst>
            <a:ext uri="{FF2B5EF4-FFF2-40B4-BE49-F238E27FC236}">
              <a16:creationId xmlns:a16="http://schemas.microsoft.com/office/drawing/2014/main" id="{00000000-0008-0000-0A00-00002F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40" name="Picture 363" descr="https://apps.fldfs.com/SURVEY/Images/spacer.gif">
          <a:extLst>
            <a:ext uri="{FF2B5EF4-FFF2-40B4-BE49-F238E27FC236}">
              <a16:creationId xmlns:a16="http://schemas.microsoft.com/office/drawing/2014/main" id="{00000000-0008-0000-0A00-000030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217</xdr:row>
      <xdr:rowOff>0</xdr:rowOff>
    </xdr:from>
    <xdr:to>
      <xdr:col>8</xdr:col>
      <xdr:colOff>9525</xdr:colOff>
      <xdr:row>217</xdr:row>
      <xdr:rowOff>9525</xdr:rowOff>
    </xdr:to>
    <xdr:pic>
      <xdr:nvPicPr>
        <xdr:cNvPr id="1841" name="Picture 363" descr="https://apps.fldfs.com/SURVEY/Images/spacer.gif">
          <a:extLst>
            <a:ext uri="{FF2B5EF4-FFF2-40B4-BE49-F238E27FC236}">
              <a16:creationId xmlns:a16="http://schemas.microsoft.com/office/drawing/2014/main" id="{00000000-0008-0000-0A00-000031070000}"/>
            </a:ext>
          </a:extLst>
        </xdr:cNvPr>
        <xdr:cNvPicPr>
          <a:picLocks noChangeAspect="1"/>
        </xdr:cNvPicPr>
      </xdr:nvPicPr>
      <xdr:blipFill>
        <a:blip xmlns:r="http://schemas.openxmlformats.org/officeDocument/2006/relationships" r:embed="rId1"/>
        <a:stretch>
          <a:fillRect/>
        </a:stretch>
      </xdr:blipFill>
      <xdr:spPr bwMode="auto">
        <a:xfrm>
          <a:off x="1400175" y="429101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2" name="Picture 363" descr="https://apps.fldfs.com/SURVEY/Images/spacer.gif">
          <a:extLst>
            <a:ext uri="{FF2B5EF4-FFF2-40B4-BE49-F238E27FC236}">
              <a16:creationId xmlns:a16="http://schemas.microsoft.com/office/drawing/2014/main" id="{00000000-0008-0000-0A00-000032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3" name="Picture 363" descr="https://apps.fldfs.com/SURVEY/Images/spacer.gif">
          <a:extLst>
            <a:ext uri="{FF2B5EF4-FFF2-40B4-BE49-F238E27FC236}">
              <a16:creationId xmlns:a16="http://schemas.microsoft.com/office/drawing/2014/main" id="{00000000-0008-0000-0A00-000033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4" name="Picture 363" descr="https://apps.fldfs.com/SURVEY/Images/spacer.gif">
          <a:extLst>
            <a:ext uri="{FF2B5EF4-FFF2-40B4-BE49-F238E27FC236}">
              <a16:creationId xmlns:a16="http://schemas.microsoft.com/office/drawing/2014/main" id="{00000000-0008-0000-0A00-000034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5" name="Picture 363" descr="https://apps.fldfs.com/SURVEY/Images/spacer.gif">
          <a:extLst>
            <a:ext uri="{FF2B5EF4-FFF2-40B4-BE49-F238E27FC236}">
              <a16:creationId xmlns:a16="http://schemas.microsoft.com/office/drawing/2014/main" id="{00000000-0008-0000-0A00-000035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6" name="Picture 363" descr="https://apps.fldfs.com/SURVEY/Images/spacer.gif">
          <a:extLst>
            <a:ext uri="{FF2B5EF4-FFF2-40B4-BE49-F238E27FC236}">
              <a16:creationId xmlns:a16="http://schemas.microsoft.com/office/drawing/2014/main" id="{00000000-0008-0000-0A00-000036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7" name="Picture 363" descr="https://apps.fldfs.com/SURVEY/Images/spacer.gif">
          <a:extLst>
            <a:ext uri="{FF2B5EF4-FFF2-40B4-BE49-F238E27FC236}">
              <a16:creationId xmlns:a16="http://schemas.microsoft.com/office/drawing/2014/main" id="{00000000-0008-0000-0A00-000037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8" name="Picture 363" descr="https://apps.fldfs.com/SURVEY/Images/spacer.gif">
          <a:extLst>
            <a:ext uri="{FF2B5EF4-FFF2-40B4-BE49-F238E27FC236}">
              <a16:creationId xmlns:a16="http://schemas.microsoft.com/office/drawing/2014/main" id="{00000000-0008-0000-0A00-000038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218</xdr:row>
      <xdr:rowOff>0</xdr:rowOff>
    </xdr:from>
    <xdr:to>
      <xdr:col>8</xdr:col>
      <xdr:colOff>9525</xdr:colOff>
      <xdr:row>218</xdr:row>
      <xdr:rowOff>9525</xdr:rowOff>
    </xdr:to>
    <xdr:pic>
      <xdr:nvPicPr>
        <xdr:cNvPr id="1849" name="Picture 363" descr="https://apps.fldfs.com/SURVEY/Images/spacer.gif">
          <a:extLst>
            <a:ext uri="{FF2B5EF4-FFF2-40B4-BE49-F238E27FC236}">
              <a16:creationId xmlns:a16="http://schemas.microsoft.com/office/drawing/2014/main" id="{00000000-0008-0000-0A00-000039070000}"/>
            </a:ext>
          </a:extLst>
        </xdr:cNvPr>
        <xdr:cNvPicPr>
          <a:picLocks noChangeAspect="1"/>
        </xdr:cNvPicPr>
      </xdr:nvPicPr>
      <xdr:blipFill>
        <a:blip xmlns:r="http://schemas.openxmlformats.org/officeDocument/2006/relationships" r:embed="rId1"/>
        <a:stretch>
          <a:fillRect/>
        </a:stretch>
      </xdr:blipFill>
      <xdr:spPr bwMode="auto">
        <a:xfrm>
          <a:off x="1400175" y="431006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0" name="Picture 363" descr="https://apps.fldfs.com/SURVEY/Images/spacer.gif">
          <a:extLst>
            <a:ext uri="{FF2B5EF4-FFF2-40B4-BE49-F238E27FC236}">
              <a16:creationId xmlns:a16="http://schemas.microsoft.com/office/drawing/2014/main" id="{00000000-0008-0000-0A00-00003A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1" name="Picture 363" descr="https://apps.fldfs.com/SURVEY/Images/spacer.gif">
          <a:extLst>
            <a:ext uri="{FF2B5EF4-FFF2-40B4-BE49-F238E27FC236}">
              <a16:creationId xmlns:a16="http://schemas.microsoft.com/office/drawing/2014/main" id="{00000000-0008-0000-0A00-00003B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2" name="Picture 363" descr="https://apps.fldfs.com/SURVEY/Images/spacer.gif">
          <a:extLst>
            <a:ext uri="{FF2B5EF4-FFF2-40B4-BE49-F238E27FC236}">
              <a16:creationId xmlns:a16="http://schemas.microsoft.com/office/drawing/2014/main" id="{00000000-0008-0000-0A00-00003C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3" name="Picture 363" descr="https://apps.fldfs.com/SURVEY/Images/spacer.gif">
          <a:extLst>
            <a:ext uri="{FF2B5EF4-FFF2-40B4-BE49-F238E27FC236}">
              <a16:creationId xmlns:a16="http://schemas.microsoft.com/office/drawing/2014/main" id="{00000000-0008-0000-0A00-00003D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4" name="Picture 363" descr="https://apps.fldfs.com/SURVEY/Images/spacer.gif">
          <a:extLst>
            <a:ext uri="{FF2B5EF4-FFF2-40B4-BE49-F238E27FC236}">
              <a16:creationId xmlns:a16="http://schemas.microsoft.com/office/drawing/2014/main" id="{00000000-0008-0000-0A00-00003E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5" name="Picture 363" descr="https://apps.fldfs.com/SURVEY/Images/spacer.gif">
          <a:extLst>
            <a:ext uri="{FF2B5EF4-FFF2-40B4-BE49-F238E27FC236}">
              <a16:creationId xmlns:a16="http://schemas.microsoft.com/office/drawing/2014/main" id="{00000000-0008-0000-0A00-00003F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6" name="Picture 363" descr="https://apps.fldfs.com/SURVEY/Images/spacer.gif">
          <a:extLst>
            <a:ext uri="{FF2B5EF4-FFF2-40B4-BE49-F238E27FC236}">
              <a16:creationId xmlns:a16="http://schemas.microsoft.com/office/drawing/2014/main" id="{00000000-0008-0000-0A00-000040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219</xdr:row>
      <xdr:rowOff>0</xdr:rowOff>
    </xdr:from>
    <xdr:to>
      <xdr:col>8</xdr:col>
      <xdr:colOff>9525</xdr:colOff>
      <xdr:row>219</xdr:row>
      <xdr:rowOff>9525</xdr:rowOff>
    </xdr:to>
    <xdr:pic>
      <xdr:nvPicPr>
        <xdr:cNvPr id="1857" name="Picture 363" descr="https://apps.fldfs.com/SURVEY/Images/spacer.gif">
          <a:extLst>
            <a:ext uri="{FF2B5EF4-FFF2-40B4-BE49-F238E27FC236}">
              <a16:creationId xmlns:a16="http://schemas.microsoft.com/office/drawing/2014/main" id="{00000000-0008-0000-0A00-000041070000}"/>
            </a:ext>
          </a:extLst>
        </xdr:cNvPr>
        <xdr:cNvPicPr>
          <a:picLocks noChangeAspect="1"/>
        </xdr:cNvPicPr>
      </xdr:nvPicPr>
      <xdr:blipFill>
        <a:blip xmlns:r="http://schemas.openxmlformats.org/officeDocument/2006/relationships" r:embed="rId1"/>
        <a:stretch>
          <a:fillRect/>
        </a:stretch>
      </xdr:blipFill>
      <xdr:spPr bwMode="auto">
        <a:xfrm>
          <a:off x="1400175" y="432911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58" name="Picture 363" descr="https://apps.fldfs.com/SURVEY/Images/spacer.gif">
          <a:extLst>
            <a:ext uri="{FF2B5EF4-FFF2-40B4-BE49-F238E27FC236}">
              <a16:creationId xmlns:a16="http://schemas.microsoft.com/office/drawing/2014/main" id="{00000000-0008-0000-0A00-000042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59" name="Picture 363" descr="https://apps.fldfs.com/SURVEY/Images/spacer.gif">
          <a:extLst>
            <a:ext uri="{FF2B5EF4-FFF2-40B4-BE49-F238E27FC236}">
              <a16:creationId xmlns:a16="http://schemas.microsoft.com/office/drawing/2014/main" id="{00000000-0008-0000-0A00-000043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60" name="Picture 363" descr="https://apps.fldfs.com/SURVEY/Images/spacer.gif">
          <a:extLst>
            <a:ext uri="{FF2B5EF4-FFF2-40B4-BE49-F238E27FC236}">
              <a16:creationId xmlns:a16="http://schemas.microsoft.com/office/drawing/2014/main" id="{00000000-0008-0000-0A00-000044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61" name="Picture 363" descr="https://apps.fldfs.com/SURVEY/Images/spacer.gif">
          <a:extLst>
            <a:ext uri="{FF2B5EF4-FFF2-40B4-BE49-F238E27FC236}">
              <a16:creationId xmlns:a16="http://schemas.microsoft.com/office/drawing/2014/main" id="{00000000-0008-0000-0A00-000045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62" name="Picture 363" descr="https://apps.fldfs.com/SURVEY/Images/spacer.gif">
          <a:extLst>
            <a:ext uri="{FF2B5EF4-FFF2-40B4-BE49-F238E27FC236}">
              <a16:creationId xmlns:a16="http://schemas.microsoft.com/office/drawing/2014/main" id="{00000000-0008-0000-0A00-000046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63" name="Picture 363" descr="https://apps.fldfs.com/SURVEY/Images/spacer.gif">
          <a:extLst>
            <a:ext uri="{FF2B5EF4-FFF2-40B4-BE49-F238E27FC236}">
              <a16:creationId xmlns:a16="http://schemas.microsoft.com/office/drawing/2014/main" id="{00000000-0008-0000-0A00-000047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64" name="Picture 363" descr="https://apps.fldfs.com/SURVEY/Images/spacer.gif">
          <a:extLst>
            <a:ext uri="{FF2B5EF4-FFF2-40B4-BE49-F238E27FC236}">
              <a16:creationId xmlns:a16="http://schemas.microsoft.com/office/drawing/2014/main" id="{00000000-0008-0000-0A00-000048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220</xdr:row>
      <xdr:rowOff>0</xdr:rowOff>
    </xdr:from>
    <xdr:to>
      <xdr:col>8</xdr:col>
      <xdr:colOff>9525</xdr:colOff>
      <xdr:row>220</xdr:row>
      <xdr:rowOff>9525</xdr:rowOff>
    </xdr:to>
    <xdr:pic>
      <xdr:nvPicPr>
        <xdr:cNvPr id="1865" name="Picture 363" descr="https://apps.fldfs.com/SURVEY/Images/spacer.gif">
          <a:extLst>
            <a:ext uri="{FF2B5EF4-FFF2-40B4-BE49-F238E27FC236}">
              <a16:creationId xmlns:a16="http://schemas.microsoft.com/office/drawing/2014/main" id="{00000000-0008-0000-0A00-000049070000}"/>
            </a:ext>
          </a:extLst>
        </xdr:cNvPr>
        <xdr:cNvPicPr>
          <a:picLocks noChangeAspect="1"/>
        </xdr:cNvPicPr>
      </xdr:nvPicPr>
      <xdr:blipFill>
        <a:blip xmlns:r="http://schemas.openxmlformats.org/officeDocument/2006/relationships" r:embed="rId1"/>
        <a:stretch>
          <a:fillRect/>
        </a:stretch>
      </xdr:blipFill>
      <xdr:spPr bwMode="auto">
        <a:xfrm>
          <a:off x="1400175" y="434816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66" name="Picture 363" descr="https://apps.fldfs.com/SURVEY/Images/spacer.gif">
          <a:extLst>
            <a:ext uri="{FF2B5EF4-FFF2-40B4-BE49-F238E27FC236}">
              <a16:creationId xmlns:a16="http://schemas.microsoft.com/office/drawing/2014/main" id="{00000000-0008-0000-0A00-00004A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67" name="Picture 363" descr="https://apps.fldfs.com/SURVEY/Images/spacer.gif">
          <a:extLst>
            <a:ext uri="{FF2B5EF4-FFF2-40B4-BE49-F238E27FC236}">
              <a16:creationId xmlns:a16="http://schemas.microsoft.com/office/drawing/2014/main" id="{00000000-0008-0000-0A00-00004B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68" name="Picture 363" descr="https://apps.fldfs.com/SURVEY/Images/spacer.gif">
          <a:extLst>
            <a:ext uri="{FF2B5EF4-FFF2-40B4-BE49-F238E27FC236}">
              <a16:creationId xmlns:a16="http://schemas.microsoft.com/office/drawing/2014/main" id="{00000000-0008-0000-0A00-00004C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69" name="Picture 363" descr="https://apps.fldfs.com/SURVEY/Images/spacer.gif">
          <a:extLst>
            <a:ext uri="{FF2B5EF4-FFF2-40B4-BE49-F238E27FC236}">
              <a16:creationId xmlns:a16="http://schemas.microsoft.com/office/drawing/2014/main" id="{00000000-0008-0000-0A00-00004D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70" name="Picture 363" descr="https://apps.fldfs.com/SURVEY/Images/spacer.gif">
          <a:extLst>
            <a:ext uri="{FF2B5EF4-FFF2-40B4-BE49-F238E27FC236}">
              <a16:creationId xmlns:a16="http://schemas.microsoft.com/office/drawing/2014/main" id="{00000000-0008-0000-0A00-00004E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71" name="Picture 363" descr="https://apps.fldfs.com/SURVEY/Images/spacer.gif">
          <a:extLst>
            <a:ext uri="{FF2B5EF4-FFF2-40B4-BE49-F238E27FC236}">
              <a16:creationId xmlns:a16="http://schemas.microsoft.com/office/drawing/2014/main" id="{00000000-0008-0000-0A00-00004F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72" name="Picture 363" descr="https://apps.fldfs.com/SURVEY/Images/spacer.gif">
          <a:extLst>
            <a:ext uri="{FF2B5EF4-FFF2-40B4-BE49-F238E27FC236}">
              <a16:creationId xmlns:a16="http://schemas.microsoft.com/office/drawing/2014/main" id="{00000000-0008-0000-0A00-000050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221</xdr:row>
      <xdr:rowOff>0</xdr:rowOff>
    </xdr:from>
    <xdr:to>
      <xdr:col>8</xdr:col>
      <xdr:colOff>9525</xdr:colOff>
      <xdr:row>221</xdr:row>
      <xdr:rowOff>9525</xdr:rowOff>
    </xdr:to>
    <xdr:pic>
      <xdr:nvPicPr>
        <xdr:cNvPr id="1873" name="Picture 363" descr="https://apps.fldfs.com/SURVEY/Images/spacer.gif">
          <a:extLst>
            <a:ext uri="{FF2B5EF4-FFF2-40B4-BE49-F238E27FC236}">
              <a16:creationId xmlns:a16="http://schemas.microsoft.com/office/drawing/2014/main" id="{00000000-0008-0000-0A00-000051070000}"/>
            </a:ext>
          </a:extLst>
        </xdr:cNvPr>
        <xdr:cNvPicPr>
          <a:picLocks noChangeAspect="1"/>
        </xdr:cNvPicPr>
      </xdr:nvPicPr>
      <xdr:blipFill>
        <a:blip xmlns:r="http://schemas.openxmlformats.org/officeDocument/2006/relationships" r:embed="rId1"/>
        <a:stretch>
          <a:fillRect/>
        </a:stretch>
      </xdr:blipFill>
      <xdr:spPr bwMode="auto">
        <a:xfrm>
          <a:off x="1400175" y="43672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74" name="Picture 363" descr="https://apps.fldfs.com/SURVEY/Images/spacer.gif">
          <a:extLst>
            <a:ext uri="{FF2B5EF4-FFF2-40B4-BE49-F238E27FC236}">
              <a16:creationId xmlns:a16="http://schemas.microsoft.com/office/drawing/2014/main" id="{00000000-0008-0000-0A00-000052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75" name="Picture 363" descr="https://apps.fldfs.com/SURVEY/Images/spacer.gif">
          <a:extLst>
            <a:ext uri="{FF2B5EF4-FFF2-40B4-BE49-F238E27FC236}">
              <a16:creationId xmlns:a16="http://schemas.microsoft.com/office/drawing/2014/main" id="{00000000-0008-0000-0A00-000053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76" name="Picture 363" descr="https://apps.fldfs.com/SURVEY/Images/spacer.gif">
          <a:extLst>
            <a:ext uri="{FF2B5EF4-FFF2-40B4-BE49-F238E27FC236}">
              <a16:creationId xmlns:a16="http://schemas.microsoft.com/office/drawing/2014/main" id="{00000000-0008-0000-0A00-000054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77" name="Picture 363" descr="https://apps.fldfs.com/SURVEY/Images/spacer.gif">
          <a:extLst>
            <a:ext uri="{FF2B5EF4-FFF2-40B4-BE49-F238E27FC236}">
              <a16:creationId xmlns:a16="http://schemas.microsoft.com/office/drawing/2014/main" id="{00000000-0008-0000-0A00-000055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78" name="Picture 363" descr="https://apps.fldfs.com/SURVEY/Images/spacer.gif">
          <a:extLst>
            <a:ext uri="{FF2B5EF4-FFF2-40B4-BE49-F238E27FC236}">
              <a16:creationId xmlns:a16="http://schemas.microsoft.com/office/drawing/2014/main" id="{00000000-0008-0000-0A00-000056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79" name="Picture 363" descr="https://apps.fldfs.com/SURVEY/Images/spacer.gif">
          <a:extLst>
            <a:ext uri="{FF2B5EF4-FFF2-40B4-BE49-F238E27FC236}">
              <a16:creationId xmlns:a16="http://schemas.microsoft.com/office/drawing/2014/main" id="{00000000-0008-0000-0A00-000057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80" name="Picture 363" descr="https://apps.fldfs.com/SURVEY/Images/spacer.gif">
          <a:extLst>
            <a:ext uri="{FF2B5EF4-FFF2-40B4-BE49-F238E27FC236}">
              <a16:creationId xmlns:a16="http://schemas.microsoft.com/office/drawing/2014/main" id="{00000000-0008-0000-0A00-000058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81" name="Picture 363" descr="https://apps.fldfs.com/SURVEY/Images/spacer.gif">
          <a:extLst>
            <a:ext uri="{FF2B5EF4-FFF2-40B4-BE49-F238E27FC236}">
              <a16:creationId xmlns:a16="http://schemas.microsoft.com/office/drawing/2014/main" id="{00000000-0008-0000-0A00-000059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82" name="Picture 363" descr="https://apps.fldfs.com/SURVEY/Images/spacer.gif">
          <a:extLst>
            <a:ext uri="{FF2B5EF4-FFF2-40B4-BE49-F238E27FC236}">
              <a16:creationId xmlns:a16="http://schemas.microsoft.com/office/drawing/2014/main" id="{00000000-0008-0000-0A00-00005A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83" name="Picture 363" descr="https://apps.fldfs.com/SURVEY/Images/spacer.gif">
          <a:extLst>
            <a:ext uri="{FF2B5EF4-FFF2-40B4-BE49-F238E27FC236}">
              <a16:creationId xmlns:a16="http://schemas.microsoft.com/office/drawing/2014/main" id="{00000000-0008-0000-0A00-00005B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223</xdr:row>
      <xdr:rowOff>0</xdr:rowOff>
    </xdr:from>
    <xdr:to>
      <xdr:col>8</xdr:col>
      <xdr:colOff>9525</xdr:colOff>
      <xdr:row>223</xdr:row>
      <xdr:rowOff>9525</xdr:rowOff>
    </xdr:to>
    <xdr:pic>
      <xdr:nvPicPr>
        <xdr:cNvPr id="1884" name="Picture 363" descr="https://apps.fldfs.com/SURVEY/Images/spacer.gif">
          <a:extLst>
            <a:ext uri="{FF2B5EF4-FFF2-40B4-BE49-F238E27FC236}">
              <a16:creationId xmlns:a16="http://schemas.microsoft.com/office/drawing/2014/main" id="{00000000-0008-0000-0A00-00005C070000}"/>
            </a:ext>
          </a:extLst>
        </xdr:cNvPr>
        <xdr:cNvPicPr>
          <a:picLocks noChangeAspect="1"/>
        </xdr:cNvPicPr>
      </xdr:nvPicPr>
      <xdr:blipFill>
        <a:blip xmlns:r="http://schemas.openxmlformats.org/officeDocument/2006/relationships" r:embed="rId1"/>
        <a:stretch>
          <a:fillRect/>
        </a:stretch>
      </xdr:blipFill>
      <xdr:spPr bwMode="auto">
        <a:xfrm>
          <a:off x="1400175" y="440531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85" name="Picture 363" descr="https://apps.fldfs.com/SURVEY/Images/spacer.gif">
          <a:extLst>
            <a:ext uri="{FF2B5EF4-FFF2-40B4-BE49-F238E27FC236}">
              <a16:creationId xmlns:a16="http://schemas.microsoft.com/office/drawing/2014/main" id="{00000000-0008-0000-0A00-00005D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86" name="Picture 363" descr="https://apps.fldfs.com/SURVEY/Images/spacer.gif">
          <a:extLst>
            <a:ext uri="{FF2B5EF4-FFF2-40B4-BE49-F238E27FC236}">
              <a16:creationId xmlns:a16="http://schemas.microsoft.com/office/drawing/2014/main" id="{00000000-0008-0000-0A00-00005E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87" name="Picture 363" descr="https://apps.fldfs.com/SURVEY/Images/spacer.gif">
          <a:extLst>
            <a:ext uri="{FF2B5EF4-FFF2-40B4-BE49-F238E27FC236}">
              <a16:creationId xmlns:a16="http://schemas.microsoft.com/office/drawing/2014/main" id="{00000000-0008-0000-0A00-00005F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88" name="Picture 363" descr="https://apps.fldfs.com/SURVEY/Images/spacer.gif">
          <a:extLst>
            <a:ext uri="{FF2B5EF4-FFF2-40B4-BE49-F238E27FC236}">
              <a16:creationId xmlns:a16="http://schemas.microsoft.com/office/drawing/2014/main" id="{00000000-0008-0000-0A00-000060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89" name="Picture 363" descr="https://apps.fldfs.com/SURVEY/Images/spacer.gif">
          <a:extLst>
            <a:ext uri="{FF2B5EF4-FFF2-40B4-BE49-F238E27FC236}">
              <a16:creationId xmlns:a16="http://schemas.microsoft.com/office/drawing/2014/main" id="{00000000-0008-0000-0A00-000061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90" name="Picture 363" descr="https://apps.fldfs.com/SURVEY/Images/spacer.gif">
          <a:extLst>
            <a:ext uri="{FF2B5EF4-FFF2-40B4-BE49-F238E27FC236}">
              <a16:creationId xmlns:a16="http://schemas.microsoft.com/office/drawing/2014/main" id="{00000000-0008-0000-0A00-000062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91" name="Picture 363" descr="https://apps.fldfs.com/SURVEY/Images/spacer.gif">
          <a:extLst>
            <a:ext uri="{FF2B5EF4-FFF2-40B4-BE49-F238E27FC236}">
              <a16:creationId xmlns:a16="http://schemas.microsoft.com/office/drawing/2014/main" id="{00000000-0008-0000-0A00-000063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92" name="Picture 363" descr="https://apps.fldfs.com/SURVEY/Images/spacer.gif">
          <a:extLst>
            <a:ext uri="{FF2B5EF4-FFF2-40B4-BE49-F238E27FC236}">
              <a16:creationId xmlns:a16="http://schemas.microsoft.com/office/drawing/2014/main" id="{00000000-0008-0000-0A00-000064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93" name="Picture 363" descr="https://apps.fldfs.com/SURVEY/Images/spacer.gif">
          <a:extLst>
            <a:ext uri="{FF2B5EF4-FFF2-40B4-BE49-F238E27FC236}">
              <a16:creationId xmlns:a16="http://schemas.microsoft.com/office/drawing/2014/main" id="{00000000-0008-0000-0A00-000065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94" name="Picture 363" descr="https://apps.fldfs.com/SURVEY/Images/spacer.gif">
          <a:extLst>
            <a:ext uri="{FF2B5EF4-FFF2-40B4-BE49-F238E27FC236}">
              <a16:creationId xmlns:a16="http://schemas.microsoft.com/office/drawing/2014/main" id="{00000000-0008-0000-0A00-000066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224</xdr:row>
      <xdr:rowOff>0</xdr:rowOff>
    </xdr:from>
    <xdr:to>
      <xdr:col>8</xdr:col>
      <xdr:colOff>9525</xdr:colOff>
      <xdr:row>224</xdr:row>
      <xdr:rowOff>9525</xdr:rowOff>
    </xdr:to>
    <xdr:pic>
      <xdr:nvPicPr>
        <xdr:cNvPr id="1895" name="Picture 363" descr="https://apps.fldfs.com/SURVEY/Images/spacer.gif">
          <a:extLst>
            <a:ext uri="{FF2B5EF4-FFF2-40B4-BE49-F238E27FC236}">
              <a16:creationId xmlns:a16="http://schemas.microsoft.com/office/drawing/2014/main" id="{00000000-0008-0000-0A00-000067070000}"/>
            </a:ext>
          </a:extLst>
        </xdr:cNvPr>
        <xdr:cNvPicPr>
          <a:picLocks noChangeAspect="1"/>
        </xdr:cNvPicPr>
      </xdr:nvPicPr>
      <xdr:blipFill>
        <a:blip xmlns:r="http://schemas.openxmlformats.org/officeDocument/2006/relationships" r:embed="rId1"/>
        <a:stretch>
          <a:fillRect/>
        </a:stretch>
      </xdr:blipFill>
      <xdr:spPr bwMode="auto">
        <a:xfrm>
          <a:off x="1400175" y="442436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896" name="Picture 363" descr="https://apps.fldfs.com/SURVEY/Images/spacer.gif">
          <a:extLst>
            <a:ext uri="{FF2B5EF4-FFF2-40B4-BE49-F238E27FC236}">
              <a16:creationId xmlns:a16="http://schemas.microsoft.com/office/drawing/2014/main" id="{00000000-0008-0000-0A00-000068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897" name="Picture 363" descr="https://apps.fldfs.com/SURVEY/Images/spacer.gif">
          <a:extLst>
            <a:ext uri="{FF2B5EF4-FFF2-40B4-BE49-F238E27FC236}">
              <a16:creationId xmlns:a16="http://schemas.microsoft.com/office/drawing/2014/main" id="{00000000-0008-0000-0A00-000069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898" name="Picture 363" descr="https://apps.fldfs.com/SURVEY/Images/spacer.gif">
          <a:extLst>
            <a:ext uri="{FF2B5EF4-FFF2-40B4-BE49-F238E27FC236}">
              <a16:creationId xmlns:a16="http://schemas.microsoft.com/office/drawing/2014/main" id="{00000000-0008-0000-0A00-00006A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899" name="Picture 363" descr="https://apps.fldfs.com/SURVEY/Images/spacer.gif">
          <a:extLst>
            <a:ext uri="{FF2B5EF4-FFF2-40B4-BE49-F238E27FC236}">
              <a16:creationId xmlns:a16="http://schemas.microsoft.com/office/drawing/2014/main" id="{00000000-0008-0000-0A00-00006B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900" name="Picture 363" descr="https://apps.fldfs.com/SURVEY/Images/spacer.gif">
          <a:extLst>
            <a:ext uri="{FF2B5EF4-FFF2-40B4-BE49-F238E27FC236}">
              <a16:creationId xmlns:a16="http://schemas.microsoft.com/office/drawing/2014/main" id="{00000000-0008-0000-0A00-00006C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901" name="Picture 363" descr="https://apps.fldfs.com/SURVEY/Images/spacer.gif">
          <a:extLst>
            <a:ext uri="{FF2B5EF4-FFF2-40B4-BE49-F238E27FC236}">
              <a16:creationId xmlns:a16="http://schemas.microsoft.com/office/drawing/2014/main" id="{00000000-0008-0000-0A00-00006D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902" name="Picture 363" descr="https://apps.fldfs.com/SURVEY/Images/spacer.gif">
          <a:extLst>
            <a:ext uri="{FF2B5EF4-FFF2-40B4-BE49-F238E27FC236}">
              <a16:creationId xmlns:a16="http://schemas.microsoft.com/office/drawing/2014/main" id="{00000000-0008-0000-0A00-00006E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903" name="Picture 363" descr="https://apps.fldfs.com/SURVEY/Images/spacer.gif">
          <a:extLst>
            <a:ext uri="{FF2B5EF4-FFF2-40B4-BE49-F238E27FC236}">
              <a16:creationId xmlns:a16="http://schemas.microsoft.com/office/drawing/2014/main" id="{00000000-0008-0000-0A00-00006F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904" name="Picture 363" descr="https://apps.fldfs.com/SURVEY/Images/spacer.gif">
          <a:extLst>
            <a:ext uri="{FF2B5EF4-FFF2-40B4-BE49-F238E27FC236}">
              <a16:creationId xmlns:a16="http://schemas.microsoft.com/office/drawing/2014/main" id="{00000000-0008-0000-0A00-000070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905" name="Picture 363" descr="https://apps.fldfs.com/SURVEY/Images/spacer.gif">
          <a:extLst>
            <a:ext uri="{FF2B5EF4-FFF2-40B4-BE49-F238E27FC236}">
              <a16:creationId xmlns:a16="http://schemas.microsoft.com/office/drawing/2014/main" id="{00000000-0008-0000-0A00-000071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225</xdr:row>
      <xdr:rowOff>0</xdr:rowOff>
    </xdr:from>
    <xdr:to>
      <xdr:col>8</xdr:col>
      <xdr:colOff>9525</xdr:colOff>
      <xdr:row>225</xdr:row>
      <xdr:rowOff>9525</xdr:rowOff>
    </xdr:to>
    <xdr:pic>
      <xdr:nvPicPr>
        <xdr:cNvPr id="1906" name="Picture 363" descr="https://apps.fldfs.com/SURVEY/Images/spacer.gif">
          <a:extLst>
            <a:ext uri="{FF2B5EF4-FFF2-40B4-BE49-F238E27FC236}">
              <a16:creationId xmlns:a16="http://schemas.microsoft.com/office/drawing/2014/main" id="{00000000-0008-0000-0A00-000072070000}"/>
            </a:ext>
          </a:extLst>
        </xdr:cNvPr>
        <xdr:cNvPicPr>
          <a:picLocks noChangeAspect="1"/>
        </xdr:cNvPicPr>
      </xdr:nvPicPr>
      <xdr:blipFill>
        <a:blip xmlns:r="http://schemas.openxmlformats.org/officeDocument/2006/relationships" r:embed="rId1"/>
        <a:stretch>
          <a:fillRect/>
        </a:stretch>
      </xdr:blipFill>
      <xdr:spPr bwMode="auto">
        <a:xfrm>
          <a:off x="1400175" y="444341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07" name="Picture 363" descr="https://apps.fldfs.com/SURVEY/Images/spacer.gif">
          <a:extLst>
            <a:ext uri="{FF2B5EF4-FFF2-40B4-BE49-F238E27FC236}">
              <a16:creationId xmlns:a16="http://schemas.microsoft.com/office/drawing/2014/main" id="{00000000-0008-0000-0A00-000073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08" name="Picture 363" descr="https://apps.fldfs.com/SURVEY/Images/spacer.gif">
          <a:extLst>
            <a:ext uri="{FF2B5EF4-FFF2-40B4-BE49-F238E27FC236}">
              <a16:creationId xmlns:a16="http://schemas.microsoft.com/office/drawing/2014/main" id="{00000000-0008-0000-0A00-000074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09" name="Picture 363" descr="https://apps.fldfs.com/SURVEY/Images/spacer.gif">
          <a:extLst>
            <a:ext uri="{FF2B5EF4-FFF2-40B4-BE49-F238E27FC236}">
              <a16:creationId xmlns:a16="http://schemas.microsoft.com/office/drawing/2014/main" id="{00000000-0008-0000-0A00-000075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0" name="Picture 363" descr="https://apps.fldfs.com/SURVEY/Images/spacer.gif">
          <a:extLst>
            <a:ext uri="{FF2B5EF4-FFF2-40B4-BE49-F238E27FC236}">
              <a16:creationId xmlns:a16="http://schemas.microsoft.com/office/drawing/2014/main" id="{00000000-0008-0000-0A00-000076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1" name="Picture 363" descr="https://apps.fldfs.com/SURVEY/Images/spacer.gif">
          <a:extLst>
            <a:ext uri="{FF2B5EF4-FFF2-40B4-BE49-F238E27FC236}">
              <a16:creationId xmlns:a16="http://schemas.microsoft.com/office/drawing/2014/main" id="{00000000-0008-0000-0A00-000077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2" name="Picture 363" descr="https://apps.fldfs.com/SURVEY/Images/spacer.gif">
          <a:extLst>
            <a:ext uri="{FF2B5EF4-FFF2-40B4-BE49-F238E27FC236}">
              <a16:creationId xmlns:a16="http://schemas.microsoft.com/office/drawing/2014/main" id="{00000000-0008-0000-0A00-000078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3" name="Picture 363" descr="https://apps.fldfs.com/SURVEY/Images/spacer.gif">
          <a:extLst>
            <a:ext uri="{FF2B5EF4-FFF2-40B4-BE49-F238E27FC236}">
              <a16:creationId xmlns:a16="http://schemas.microsoft.com/office/drawing/2014/main" id="{00000000-0008-0000-0A00-000079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4" name="Picture 363" descr="https://apps.fldfs.com/SURVEY/Images/spacer.gif">
          <a:extLst>
            <a:ext uri="{FF2B5EF4-FFF2-40B4-BE49-F238E27FC236}">
              <a16:creationId xmlns:a16="http://schemas.microsoft.com/office/drawing/2014/main" id="{00000000-0008-0000-0A00-00007A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5" name="Picture 363" descr="https://apps.fldfs.com/SURVEY/Images/spacer.gif">
          <a:extLst>
            <a:ext uri="{FF2B5EF4-FFF2-40B4-BE49-F238E27FC236}">
              <a16:creationId xmlns:a16="http://schemas.microsoft.com/office/drawing/2014/main" id="{00000000-0008-0000-0A00-00007B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6" name="Picture 363" descr="https://apps.fldfs.com/SURVEY/Images/spacer.gif">
          <a:extLst>
            <a:ext uri="{FF2B5EF4-FFF2-40B4-BE49-F238E27FC236}">
              <a16:creationId xmlns:a16="http://schemas.microsoft.com/office/drawing/2014/main" id="{00000000-0008-0000-0A00-00007C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226</xdr:row>
      <xdr:rowOff>0</xdr:rowOff>
    </xdr:from>
    <xdr:to>
      <xdr:col>8</xdr:col>
      <xdr:colOff>9525</xdr:colOff>
      <xdr:row>226</xdr:row>
      <xdr:rowOff>9525</xdr:rowOff>
    </xdr:to>
    <xdr:pic>
      <xdr:nvPicPr>
        <xdr:cNvPr id="1917" name="Picture 363" descr="https://apps.fldfs.com/SURVEY/Images/spacer.gif">
          <a:extLst>
            <a:ext uri="{FF2B5EF4-FFF2-40B4-BE49-F238E27FC236}">
              <a16:creationId xmlns:a16="http://schemas.microsoft.com/office/drawing/2014/main" id="{00000000-0008-0000-0A00-00007D070000}"/>
            </a:ext>
          </a:extLst>
        </xdr:cNvPr>
        <xdr:cNvPicPr>
          <a:picLocks noChangeAspect="1"/>
        </xdr:cNvPicPr>
      </xdr:nvPicPr>
      <xdr:blipFill>
        <a:blip xmlns:r="http://schemas.openxmlformats.org/officeDocument/2006/relationships" r:embed="rId1"/>
        <a:stretch>
          <a:fillRect/>
        </a:stretch>
      </xdr:blipFill>
      <xdr:spPr bwMode="auto">
        <a:xfrm>
          <a:off x="1400175" y="446246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18" name="Picture 363" descr="https://apps.fldfs.com/SURVEY/Images/spacer.gif">
          <a:extLst>
            <a:ext uri="{FF2B5EF4-FFF2-40B4-BE49-F238E27FC236}">
              <a16:creationId xmlns:a16="http://schemas.microsoft.com/office/drawing/2014/main" id="{00000000-0008-0000-0A00-00007E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19" name="Picture 363" descr="https://apps.fldfs.com/SURVEY/Images/spacer.gif">
          <a:extLst>
            <a:ext uri="{FF2B5EF4-FFF2-40B4-BE49-F238E27FC236}">
              <a16:creationId xmlns:a16="http://schemas.microsoft.com/office/drawing/2014/main" id="{00000000-0008-0000-0A00-00007F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0" name="Picture 363" descr="https://apps.fldfs.com/SURVEY/Images/spacer.gif">
          <a:extLst>
            <a:ext uri="{FF2B5EF4-FFF2-40B4-BE49-F238E27FC236}">
              <a16:creationId xmlns:a16="http://schemas.microsoft.com/office/drawing/2014/main" id="{00000000-0008-0000-0A00-000080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1" name="Picture 363" descr="https://apps.fldfs.com/SURVEY/Images/spacer.gif">
          <a:extLst>
            <a:ext uri="{FF2B5EF4-FFF2-40B4-BE49-F238E27FC236}">
              <a16:creationId xmlns:a16="http://schemas.microsoft.com/office/drawing/2014/main" id="{00000000-0008-0000-0A00-000081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2" name="Picture 363" descr="https://apps.fldfs.com/SURVEY/Images/spacer.gif">
          <a:extLst>
            <a:ext uri="{FF2B5EF4-FFF2-40B4-BE49-F238E27FC236}">
              <a16:creationId xmlns:a16="http://schemas.microsoft.com/office/drawing/2014/main" id="{00000000-0008-0000-0A00-000082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3" name="Picture 363" descr="https://apps.fldfs.com/SURVEY/Images/spacer.gif">
          <a:extLst>
            <a:ext uri="{FF2B5EF4-FFF2-40B4-BE49-F238E27FC236}">
              <a16:creationId xmlns:a16="http://schemas.microsoft.com/office/drawing/2014/main" id="{00000000-0008-0000-0A00-000083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4" name="Picture 363" descr="https://apps.fldfs.com/SURVEY/Images/spacer.gif">
          <a:extLst>
            <a:ext uri="{FF2B5EF4-FFF2-40B4-BE49-F238E27FC236}">
              <a16:creationId xmlns:a16="http://schemas.microsoft.com/office/drawing/2014/main" id="{00000000-0008-0000-0A00-000084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5" name="Picture 363" descr="https://apps.fldfs.com/SURVEY/Images/spacer.gif">
          <a:extLst>
            <a:ext uri="{FF2B5EF4-FFF2-40B4-BE49-F238E27FC236}">
              <a16:creationId xmlns:a16="http://schemas.microsoft.com/office/drawing/2014/main" id="{00000000-0008-0000-0A00-000085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6" name="Picture 363" descr="https://apps.fldfs.com/SURVEY/Images/spacer.gif">
          <a:extLst>
            <a:ext uri="{FF2B5EF4-FFF2-40B4-BE49-F238E27FC236}">
              <a16:creationId xmlns:a16="http://schemas.microsoft.com/office/drawing/2014/main" id="{00000000-0008-0000-0A00-000086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7" name="Picture 363" descr="https://apps.fldfs.com/SURVEY/Images/spacer.gif">
          <a:extLst>
            <a:ext uri="{FF2B5EF4-FFF2-40B4-BE49-F238E27FC236}">
              <a16:creationId xmlns:a16="http://schemas.microsoft.com/office/drawing/2014/main" id="{00000000-0008-0000-0A00-000087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227</xdr:row>
      <xdr:rowOff>0</xdr:rowOff>
    </xdr:from>
    <xdr:to>
      <xdr:col>8</xdr:col>
      <xdr:colOff>9525</xdr:colOff>
      <xdr:row>227</xdr:row>
      <xdr:rowOff>9525</xdr:rowOff>
    </xdr:to>
    <xdr:pic>
      <xdr:nvPicPr>
        <xdr:cNvPr id="1928" name="Picture 363" descr="https://apps.fldfs.com/SURVEY/Images/spacer.gif">
          <a:extLst>
            <a:ext uri="{FF2B5EF4-FFF2-40B4-BE49-F238E27FC236}">
              <a16:creationId xmlns:a16="http://schemas.microsoft.com/office/drawing/2014/main" id="{00000000-0008-0000-0A00-000088070000}"/>
            </a:ext>
          </a:extLst>
        </xdr:cNvPr>
        <xdr:cNvPicPr>
          <a:picLocks noChangeAspect="1"/>
        </xdr:cNvPicPr>
      </xdr:nvPicPr>
      <xdr:blipFill>
        <a:blip xmlns:r="http://schemas.openxmlformats.org/officeDocument/2006/relationships" r:embed="rId1"/>
        <a:stretch>
          <a:fillRect/>
        </a:stretch>
      </xdr:blipFill>
      <xdr:spPr bwMode="auto">
        <a:xfrm>
          <a:off x="1400175" y="448151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29" name="Picture 363" descr="https://apps.fldfs.com/SURVEY/Images/spacer.gif">
          <a:extLst>
            <a:ext uri="{FF2B5EF4-FFF2-40B4-BE49-F238E27FC236}">
              <a16:creationId xmlns:a16="http://schemas.microsoft.com/office/drawing/2014/main" id="{00000000-0008-0000-0A00-000089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0" name="Picture 363" descr="https://apps.fldfs.com/SURVEY/Images/spacer.gif">
          <a:extLst>
            <a:ext uri="{FF2B5EF4-FFF2-40B4-BE49-F238E27FC236}">
              <a16:creationId xmlns:a16="http://schemas.microsoft.com/office/drawing/2014/main" id="{00000000-0008-0000-0A00-00008A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1" name="Picture 363" descr="https://apps.fldfs.com/SURVEY/Images/spacer.gif">
          <a:extLst>
            <a:ext uri="{FF2B5EF4-FFF2-40B4-BE49-F238E27FC236}">
              <a16:creationId xmlns:a16="http://schemas.microsoft.com/office/drawing/2014/main" id="{00000000-0008-0000-0A00-00008B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2" name="Picture 363" descr="https://apps.fldfs.com/SURVEY/Images/spacer.gif">
          <a:extLst>
            <a:ext uri="{FF2B5EF4-FFF2-40B4-BE49-F238E27FC236}">
              <a16:creationId xmlns:a16="http://schemas.microsoft.com/office/drawing/2014/main" id="{00000000-0008-0000-0A00-00008C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3" name="Picture 363" descr="https://apps.fldfs.com/SURVEY/Images/spacer.gif">
          <a:extLst>
            <a:ext uri="{FF2B5EF4-FFF2-40B4-BE49-F238E27FC236}">
              <a16:creationId xmlns:a16="http://schemas.microsoft.com/office/drawing/2014/main" id="{00000000-0008-0000-0A00-00008D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4" name="Picture 363" descr="https://apps.fldfs.com/SURVEY/Images/spacer.gif">
          <a:extLst>
            <a:ext uri="{FF2B5EF4-FFF2-40B4-BE49-F238E27FC236}">
              <a16:creationId xmlns:a16="http://schemas.microsoft.com/office/drawing/2014/main" id="{00000000-0008-0000-0A00-00008E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5" name="Picture 363" descr="https://apps.fldfs.com/SURVEY/Images/spacer.gif">
          <a:extLst>
            <a:ext uri="{FF2B5EF4-FFF2-40B4-BE49-F238E27FC236}">
              <a16:creationId xmlns:a16="http://schemas.microsoft.com/office/drawing/2014/main" id="{00000000-0008-0000-0A00-00008F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6" name="Picture 363" descr="https://apps.fldfs.com/SURVEY/Images/spacer.gif">
          <a:extLst>
            <a:ext uri="{FF2B5EF4-FFF2-40B4-BE49-F238E27FC236}">
              <a16:creationId xmlns:a16="http://schemas.microsoft.com/office/drawing/2014/main" id="{00000000-0008-0000-0A00-000090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7" name="Picture 363" descr="https://apps.fldfs.com/SURVEY/Images/spacer.gif">
          <a:extLst>
            <a:ext uri="{FF2B5EF4-FFF2-40B4-BE49-F238E27FC236}">
              <a16:creationId xmlns:a16="http://schemas.microsoft.com/office/drawing/2014/main" id="{00000000-0008-0000-0A00-000091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8" name="Picture 363" descr="https://apps.fldfs.com/SURVEY/Images/spacer.gif">
          <a:extLst>
            <a:ext uri="{FF2B5EF4-FFF2-40B4-BE49-F238E27FC236}">
              <a16:creationId xmlns:a16="http://schemas.microsoft.com/office/drawing/2014/main" id="{00000000-0008-0000-0A00-000092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228</xdr:row>
      <xdr:rowOff>0</xdr:rowOff>
    </xdr:from>
    <xdr:to>
      <xdr:col>8</xdr:col>
      <xdr:colOff>9525</xdr:colOff>
      <xdr:row>228</xdr:row>
      <xdr:rowOff>9525</xdr:rowOff>
    </xdr:to>
    <xdr:pic>
      <xdr:nvPicPr>
        <xdr:cNvPr id="1939" name="Picture 363" descr="https://apps.fldfs.com/SURVEY/Images/spacer.gif">
          <a:extLst>
            <a:ext uri="{FF2B5EF4-FFF2-40B4-BE49-F238E27FC236}">
              <a16:creationId xmlns:a16="http://schemas.microsoft.com/office/drawing/2014/main" id="{00000000-0008-0000-0A00-000093070000}"/>
            </a:ext>
          </a:extLst>
        </xdr:cNvPr>
        <xdr:cNvPicPr>
          <a:picLocks noChangeAspect="1"/>
        </xdr:cNvPicPr>
      </xdr:nvPicPr>
      <xdr:blipFill>
        <a:blip xmlns:r="http://schemas.openxmlformats.org/officeDocument/2006/relationships" r:embed="rId1"/>
        <a:stretch>
          <a:fillRect/>
        </a:stretch>
      </xdr:blipFill>
      <xdr:spPr bwMode="auto">
        <a:xfrm>
          <a:off x="1400175" y="450056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0" name="Picture 363" descr="https://apps.fldfs.com/SURVEY/Images/spacer.gif">
          <a:extLst>
            <a:ext uri="{FF2B5EF4-FFF2-40B4-BE49-F238E27FC236}">
              <a16:creationId xmlns:a16="http://schemas.microsoft.com/office/drawing/2014/main" id="{00000000-0008-0000-0A00-000094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1" name="Picture 363" descr="https://apps.fldfs.com/SURVEY/Images/spacer.gif">
          <a:extLst>
            <a:ext uri="{FF2B5EF4-FFF2-40B4-BE49-F238E27FC236}">
              <a16:creationId xmlns:a16="http://schemas.microsoft.com/office/drawing/2014/main" id="{00000000-0008-0000-0A00-000095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2" name="Picture 363" descr="https://apps.fldfs.com/SURVEY/Images/spacer.gif">
          <a:extLst>
            <a:ext uri="{FF2B5EF4-FFF2-40B4-BE49-F238E27FC236}">
              <a16:creationId xmlns:a16="http://schemas.microsoft.com/office/drawing/2014/main" id="{00000000-0008-0000-0A00-000096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3" name="Picture 363" descr="https://apps.fldfs.com/SURVEY/Images/spacer.gif">
          <a:extLst>
            <a:ext uri="{FF2B5EF4-FFF2-40B4-BE49-F238E27FC236}">
              <a16:creationId xmlns:a16="http://schemas.microsoft.com/office/drawing/2014/main" id="{00000000-0008-0000-0A00-000097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4" name="Picture 363" descr="https://apps.fldfs.com/SURVEY/Images/spacer.gif">
          <a:extLst>
            <a:ext uri="{FF2B5EF4-FFF2-40B4-BE49-F238E27FC236}">
              <a16:creationId xmlns:a16="http://schemas.microsoft.com/office/drawing/2014/main" id="{00000000-0008-0000-0A00-000098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5" name="Picture 363" descr="https://apps.fldfs.com/SURVEY/Images/spacer.gif">
          <a:extLst>
            <a:ext uri="{FF2B5EF4-FFF2-40B4-BE49-F238E27FC236}">
              <a16:creationId xmlns:a16="http://schemas.microsoft.com/office/drawing/2014/main" id="{00000000-0008-0000-0A00-000099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6" name="Picture 363" descr="https://apps.fldfs.com/SURVEY/Images/spacer.gif">
          <a:extLst>
            <a:ext uri="{FF2B5EF4-FFF2-40B4-BE49-F238E27FC236}">
              <a16:creationId xmlns:a16="http://schemas.microsoft.com/office/drawing/2014/main" id="{00000000-0008-0000-0A00-00009A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7" name="Picture 363" descr="https://apps.fldfs.com/SURVEY/Images/spacer.gif">
          <a:extLst>
            <a:ext uri="{FF2B5EF4-FFF2-40B4-BE49-F238E27FC236}">
              <a16:creationId xmlns:a16="http://schemas.microsoft.com/office/drawing/2014/main" id="{00000000-0008-0000-0A00-00009B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8" name="Picture 363" descr="https://apps.fldfs.com/SURVEY/Images/spacer.gif">
          <a:extLst>
            <a:ext uri="{FF2B5EF4-FFF2-40B4-BE49-F238E27FC236}">
              <a16:creationId xmlns:a16="http://schemas.microsoft.com/office/drawing/2014/main" id="{00000000-0008-0000-0A00-00009C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49" name="Picture 363" descr="https://apps.fldfs.com/SURVEY/Images/spacer.gif">
          <a:extLst>
            <a:ext uri="{FF2B5EF4-FFF2-40B4-BE49-F238E27FC236}">
              <a16:creationId xmlns:a16="http://schemas.microsoft.com/office/drawing/2014/main" id="{00000000-0008-0000-0A00-00009D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229</xdr:row>
      <xdr:rowOff>0</xdr:rowOff>
    </xdr:from>
    <xdr:to>
      <xdr:col>8</xdr:col>
      <xdr:colOff>9525</xdr:colOff>
      <xdr:row>229</xdr:row>
      <xdr:rowOff>9525</xdr:rowOff>
    </xdr:to>
    <xdr:pic>
      <xdr:nvPicPr>
        <xdr:cNvPr id="1950" name="Picture 363" descr="https://apps.fldfs.com/SURVEY/Images/spacer.gif">
          <a:extLst>
            <a:ext uri="{FF2B5EF4-FFF2-40B4-BE49-F238E27FC236}">
              <a16:creationId xmlns:a16="http://schemas.microsoft.com/office/drawing/2014/main" id="{00000000-0008-0000-0A00-00009E070000}"/>
            </a:ext>
          </a:extLst>
        </xdr:cNvPr>
        <xdr:cNvPicPr>
          <a:picLocks noChangeAspect="1"/>
        </xdr:cNvPicPr>
      </xdr:nvPicPr>
      <xdr:blipFill>
        <a:blip xmlns:r="http://schemas.openxmlformats.org/officeDocument/2006/relationships" r:embed="rId1"/>
        <a:stretch>
          <a:fillRect/>
        </a:stretch>
      </xdr:blipFill>
      <xdr:spPr bwMode="auto">
        <a:xfrm>
          <a:off x="1400175" y="451961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1" name="Picture 363" descr="https://apps.fldfs.com/SURVEY/Images/spacer.gif">
          <a:extLst>
            <a:ext uri="{FF2B5EF4-FFF2-40B4-BE49-F238E27FC236}">
              <a16:creationId xmlns:a16="http://schemas.microsoft.com/office/drawing/2014/main" id="{00000000-0008-0000-0A00-00009F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2" name="Picture 363" descr="https://apps.fldfs.com/SURVEY/Images/spacer.gif">
          <a:extLst>
            <a:ext uri="{FF2B5EF4-FFF2-40B4-BE49-F238E27FC236}">
              <a16:creationId xmlns:a16="http://schemas.microsoft.com/office/drawing/2014/main" id="{00000000-0008-0000-0A00-0000A0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3" name="Picture 363" descr="https://apps.fldfs.com/SURVEY/Images/spacer.gif">
          <a:extLst>
            <a:ext uri="{FF2B5EF4-FFF2-40B4-BE49-F238E27FC236}">
              <a16:creationId xmlns:a16="http://schemas.microsoft.com/office/drawing/2014/main" id="{00000000-0008-0000-0A00-0000A1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4" name="Picture 363" descr="https://apps.fldfs.com/SURVEY/Images/spacer.gif">
          <a:extLst>
            <a:ext uri="{FF2B5EF4-FFF2-40B4-BE49-F238E27FC236}">
              <a16:creationId xmlns:a16="http://schemas.microsoft.com/office/drawing/2014/main" id="{00000000-0008-0000-0A00-0000A2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5" name="Picture 363" descr="https://apps.fldfs.com/SURVEY/Images/spacer.gif">
          <a:extLst>
            <a:ext uri="{FF2B5EF4-FFF2-40B4-BE49-F238E27FC236}">
              <a16:creationId xmlns:a16="http://schemas.microsoft.com/office/drawing/2014/main" id="{00000000-0008-0000-0A00-0000A3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6" name="Picture 363" descr="https://apps.fldfs.com/SURVEY/Images/spacer.gif">
          <a:extLst>
            <a:ext uri="{FF2B5EF4-FFF2-40B4-BE49-F238E27FC236}">
              <a16:creationId xmlns:a16="http://schemas.microsoft.com/office/drawing/2014/main" id="{00000000-0008-0000-0A00-0000A4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7" name="Picture 363" descr="https://apps.fldfs.com/SURVEY/Images/spacer.gif">
          <a:extLst>
            <a:ext uri="{FF2B5EF4-FFF2-40B4-BE49-F238E27FC236}">
              <a16:creationId xmlns:a16="http://schemas.microsoft.com/office/drawing/2014/main" id="{00000000-0008-0000-0A00-0000A5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8" name="Picture 363" descr="https://apps.fldfs.com/SURVEY/Images/spacer.gif">
          <a:extLst>
            <a:ext uri="{FF2B5EF4-FFF2-40B4-BE49-F238E27FC236}">
              <a16:creationId xmlns:a16="http://schemas.microsoft.com/office/drawing/2014/main" id="{00000000-0008-0000-0A00-0000A6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59" name="Picture 363" descr="https://apps.fldfs.com/SURVEY/Images/spacer.gif">
          <a:extLst>
            <a:ext uri="{FF2B5EF4-FFF2-40B4-BE49-F238E27FC236}">
              <a16:creationId xmlns:a16="http://schemas.microsoft.com/office/drawing/2014/main" id="{00000000-0008-0000-0A00-0000A7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60" name="Picture 363" descr="https://apps.fldfs.com/SURVEY/Images/spacer.gif">
          <a:extLst>
            <a:ext uri="{FF2B5EF4-FFF2-40B4-BE49-F238E27FC236}">
              <a16:creationId xmlns:a16="http://schemas.microsoft.com/office/drawing/2014/main" id="{00000000-0008-0000-0A00-0000A8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230</xdr:row>
      <xdr:rowOff>0</xdr:rowOff>
    </xdr:from>
    <xdr:to>
      <xdr:col>8</xdr:col>
      <xdr:colOff>9525</xdr:colOff>
      <xdr:row>230</xdr:row>
      <xdr:rowOff>9525</xdr:rowOff>
    </xdr:to>
    <xdr:pic>
      <xdr:nvPicPr>
        <xdr:cNvPr id="1961" name="Picture 363" descr="https://apps.fldfs.com/SURVEY/Images/spacer.gif">
          <a:extLst>
            <a:ext uri="{FF2B5EF4-FFF2-40B4-BE49-F238E27FC236}">
              <a16:creationId xmlns:a16="http://schemas.microsoft.com/office/drawing/2014/main" id="{00000000-0008-0000-0A00-0000A9070000}"/>
            </a:ext>
          </a:extLst>
        </xdr:cNvPr>
        <xdr:cNvPicPr>
          <a:picLocks noChangeAspect="1"/>
        </xdr:cNvPicPr>
      </xdr:nvPicPr>
      <xdr:blipFill>
        <a:blip xmlns:r="http://schemas.openxmlformats.org/officeDocument/2006/relationships" r:embed="rId1"/>
        <a:stretch>
          <a:fillRect/>
        </a:stretch>
      </xdr:blipFill>
      <xdr:spPr bwMode="auto">
        <a:xfrm>
          <a:off x="1400175" y="453866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2" name="Picture 363" descr="https://apps.fldfs.com/SURVEY/Images/spacer.gif">
          <a:extLst>
            <a:ext uri="{FF2B5EF4-FFF2-40B4-BE49-F238E27FC236}">
              <a16:creationId xmlns:a16="http://schemas.microsoft.com/office/drawing/2014/main" id="{00000000-0008-0000-0A00-0000AA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3" name="Picture 363" descr="https://apps.fldfs.com/SURVEY/Images/spacer.gif">
          <a:extLst>
            <a:ext uri="{FF2B5EF4-FFF2-40B4-BE49-F238E27FC236}">
              <a16:creationId xmlns:a16="http://schemas.microsoft.com/office/drawing/2014/main" id="{00000000-0008-0000-0A00-0000AB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4" name="Picture 363" descr="https://apps.fldfs.com/SURVEY/Images/spacer.gif">
          <a:extLst>
            <a:ext uri="{FF2B5EF4-FFF2-40B4-BE49-F238E27FC236}">
              <a16:creationId xmlns:a16="http://schemas.microsoft.com/office/drawing/2014/main" id="{00000000-0008-0000-0A00-0000AC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5" name="Picture 363" descr="https://apps.fldfs.com/SURVEY/Images/spacer.gif">
          <a:extLst>
            <a:ext uri="{FF2B5EF4-FFF2-40B4-BE49-F238E27FC236}">
              <a16:creationId xmlns:a16="http://schemas.microsoft.com/office/drawing/2014/main" id="{00000000-0008-0000-0A00-0000AD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6" name="Picture 363" descr="https://apps.fldfs.com/SURVEY/Images/spacer.gif">
          <a:extLst>
            <a:ext uri="{FF2B5EF4-FFF2-40B4-BE49-F238E27FC236}">
              <a16:creationId xmlns:a16="http://schemas.microsoft.com/office/drawing/2014/main" id="{00000000-0008-0000-0A00-0000AE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7" name="Picture 363" descr="https://apps.fldfs.com/SURVEY/Images/spacer.gif">
          <a:extLst>
            <a:ext uri="{FF2B5EF4-FFF2-40B4-BE49-F238E27FC236}">
              <a16:creationId xmlns:a16="http://schemas.microsoft.com/office/drawing/2014/main" id="{00000000-0008-0000-0A00-0000AF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8" name="Picture 363" descr="https://apps.fldfs.com/SURVEY/Images/spacer.gif">
          <a:extLst>
            <a:ext uri="{FF2B5EF4-FFF2-40B4-BE49-F238E27FC236}">
              <a16:creationId xmlns:a16="http://schemas.microsoft.com/office/drawing/2014/main" id="{00000000-0008-0000-0A00-0000B0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69" name="Picture 363" descr="https://apps.fldfs.com/SURVEY/Images/spacer.gif">
          <a:extLst>
            <a:ext uri="{FF2B5EF4-FFF2-40B4-BE49-F238E27FC236}">
              <a16:creationId xmlns:a16="http://schemas.microsoft.com/office/drawing/2014/main" id="{00000000-0008-0000-0A00-0000B1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70" name="Picture 363" descr="https://apps.fldfs.com/SURVEY/Images/spacer.gif">
          <a:extLst>
            <a:ext uri="{FF2B5EF4-FFF2-40B4-BE49-F238E27FC236}">
              <a16:creationId xmlns:a16="http://schemas.microsoft.com/office/drawing/2014/main" id="{00000000-0008-0000-0A00-0000B2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71" name="Picture 363" descr="https://apps.fldfs.com/SURVEY/Images/spacer.gif">
          <a:extLst>
            <a:ext uri="{FF2B5EF4-FFF2-40B4-BE49-F238E27FC236}">
              <a16:creationId xmlns:a16="http://schemas.microsoft.com/office/drawing/2014/main" id="{00000000-0008-0000-0A00-0000B3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231</xdr:row>
      <xdr:rowOff>0</xdr:rowOff>
    </xdr:from>
    <xdr:to>
      <xdr:col>8</xdr:col>
      <xdr:colOff>9525</xdr:colOff>
      <xdr:row>231</xdr:row>
      <xdr:rowOff>9525</xdr:rowOff>
    </xdr:to>
    <xdr:pic>
      <xdr:nvPicPr>
        <xdr:cNvPr id="1972" name="Picture 363" descr="https://apps.fldfs.com/SURVEY/Images/spacer.gif">
          <a:extLst>
            <a:ext uri="{FF2B5EF4-FFF2-40B4-BE49-F238E27FC236}">
              <a16:creationId xmlns:a16="http://schemas.microsoft.com/office/drawing/2014/main" id="{00000000-0008-0000-0A00-0000B4070000}"/>
            </a:ext>
          </a:extLst>
        </xdr:cNvPr>
        <xdr:cNvPicPr>
          <a:picLocks noChangeAspect="1"/>
        </xdr:cNvPicPr>
      </xdr:nvPicPr>
      <xdr:blipFill>
        <a:blip xmlns:r="http://schemas.openxmlformats.org/officeDocument/2006/relationships" r:embed="rId1"/>
        <a:stretch>
          <a:fillRect/>
        </a:stretch>
      </xdr:blipFill>
      <xdr:spPr bwMode="auto">
        <a:xfrm>
          <a:off x="1400175" y="455771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73" name="Picture 363" descr="https://apps.fldfs.com/SURVEY/Images/spacer.gif">
          <a:extLst>
            <a:ext uri="{FF2B5EF4-FFF2-40B4-BE49-F238E27FC236}">
              <a16:creationId xmlns:a16="http://schemas.microsoft.com/office/drawing/2014/main" id="{00000000-0008-0000-0A00-0000B5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74" name="Picture 363" descr="https://apps.fldfs.com/SURVEY/Images/spacer.gif">
          <a:extLst>
            <a:ext uri="{FF2B5EF4-FFF2-40B4-BE49-F238E27FC236}">
              <a16:creationId xmlns:a16="http://schemas.microsoft.com/office/drawing/2014/main" id="{00000000-0008-0000-0A00-0000B6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75" name="Picture 363" descr="https://apps.fldfs.com/SURVEY/Images/spacer.gif">
          <a:extLst>
            <a:ext uri="{FF2B5EF4-FFF2-40B4-BE49-F238E27FC236}">
              <a16:creationId xmlns:a16="http://schemas.microsoft.com/office/drawing/2014/main" id="{00000000-0008-0000-0A00-0000B7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76" name="Picture 363" descr="https://apps.fldfs.com/SURVEY/Images/spacer.gif">
          <a:extLst>
            <a:ext uri="{FF2B5EF4-FFF2-40B4-BE49-F238E27FC236}">
              <a16:creationId xmlns:a16="http://schemas.microsoft.com/office/drawing/2014/main" id="{00000000-0008-0000-0A00-0000B8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77" name="Picture 363" descr="https://apps.fldfs.com/SURVEY/Images/spacer.gif">
          <a:extLst>
            <a:ext uri="{FF2B5EF4-FFF2-40B4-BE49-F238E27FC236}">
              <a16:creationId xmlns:a16="http://schemas.microsoft.com/office/drawing/2014/main" id="{00000000-0008-0000-0A00-0000B9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78" name="Picture 363" descr="https://apps.fldfs.com/SURVEY/Images/spacer.gif">
          <a:extLst>
            <a:ext uri="{FF2B5EF4-FFF2-40B4-BE49-F238E27FC236}">
              <a16:creationId xmlns:a16="http://schemas.microsoft.com/office/drawing/2014/main" id="{00000000-0008-0000-0A00-0000BA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79" name="Picture 363" descr="https://apps.fldfs.com/SURVEY/Images/spacer.gif">
          <a:extLst>
            <a:ext uri="{FF2B5EF4-FFF2-40B4-BE49-F238E27FC236}">
              <a16:creationId xmlns:a16="http://schemas.microsoft.com/office/drawing/2014/main" id="{00000000-0008-0000-0A00-0000BB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80" name="Picture 363" descr="https://apps.fldfs.com/SURVEY/Images/spacer.gif">
          <a:extLst>
            <a:ext uri="{FF2B5EF4-FFF2-40B4-BE49-F238E27FC236}">
              <a16:creationId xmlns:a16="http://schemas.microsoft.com/office/drawing/2014/main" id="{00000000-0008-0000-0A00-0000BC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81" name="Picture 363" descr="https://apps.fldfs.com/SURVEY/Images/spacer.gif">
          <a:extLst>
            <a:ext uri="{FF2B5EF4-FFF2-40B4-BE49-F238E27FC236}">
              <a16:creationId xmlns:a16="http://schemas.microsoft.com/office/drawing/2014/main" id="{00000000-0008-0000-0A00-0000BD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82" name="Picture 363" descr="https://apps.fldfs.com/SURVEY/Images/spacer.gif">
          <a:extLst>
            <a:ext uri="{FF2B5EF4-FFF2-40B4-BE49-F238E27FC236}">
              <a16:creationId xmlns:a16="http://schemas.microsoft.com/office/drawing/2014/main" id="{00000000-0008-0000-0A00-0000BE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232</xdr:row>
      <xdr:rowOff>0</xdr:rowOff>
    </xdr:from>
    <xdr:to>
      <xdr:col>8</xdr:col>
      <xdr:colOff>9525</xdr:colOff>
      <xdr:row>232</xdr:row>
      <xdr:rowOff>9525</xdr:rowOff>
    </xdr:to>
    <xdr:pic>
      <xdr:nvPicPr>
        <xdr:cNvPr id="1983" name="Picture 363" descr="https://apps.fldfs.com/SURVEY/Images/spacer.gif">
          <a:extLst>
            <a:ext uri="{FF2B5EF4-FFF2-40B4-BE49-F238E27FC236}">
              <a16:creationId xmlns:a16="http://schemas.microsoft.com/office/drawing/2014/main" id="{00000000-0008-0000-0A00-0000BF070000}"/>
            </a:ext>
          </a:extLst>
        </xdr:cNvPr>
        <xdr:cNvPicPr>
          <a:picLocks noChangeAspect="1"/>
        </xdr:cNvPicPr>
      </xdr:nvPicPr>
      <xdr:blipFill>
        <a:blip xmlns:r="http://schemas.openxmlformats.org/officeDocument/2006/relationships" r:embed="rId1"/>
        <a:stretch>
          <a:fillRect/>
        </a:stretch>
      </xdr:blipFill>
      <xdr:spPr bwMode="auto">
        <a:xfrm>
          <a:off x="1400175" y="457676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84" name="Picture 363" descr="https://apps.fldfs.com/SURVEY/Images/spacer.gif">
          <a:extLst>
            <a:ext uri="{FF2B5EF4-FFF2-40B4-BE49-F238E27FC236}">
              <a16:creationId xmlns:a16="http://schemas.microsoft.com/office/drawing/2014/main" id="{00000000-0008-0000-0A00-0000C0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85" name="Picture 363" descr="https://apps.fldfs.com/SURVEY/Images/spacer.gif">
          <a:extLst>
            <a:ext uri="{FF2B5EF4-FFF2-40B4-BE49-F238E27FC236}">
              <a16:creationId xmlns:a16="http://schemas.microsoft.com/office/drawing/2014/main" id="{00000000-0008-0000-0A00-0000C1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86" name="Picture 363" descr="https://apps.fldfs.com/SURVEY/Images/spacer.gif">
          <a:extLst>
            <a:ext uri="{FF2B5EF4-FFF2-40B4-BE49-F238E27FC236}">
              <a16:creationId xmlns:a16="http://schemas.microsoft.com/office/drawing/2014/main" id="{00000000-0008-0000-0A00-0000C2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87" name="Picture 363" descr="https://apps.fldfs.com/SURVEY/Images/spacer.gif">
          <a:extLst>
            <a:ext uri="{FF2B5EF4-FFF2-40B4-BE49-F238E27FC236}">
              <a16:creationId xmlns:a16="http://schemas.microsoft.com/office/drawing/2014/main" id="{00000000-0008-0000-0A00-0000C3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88" name="Picture 363" descr="https://apps.fldfs.com/SURVEY/Images/spacer.gif">
          <a:extLst>
            <a:ext uri="{FF2B5EF4-FFF2-40B4-BE49-F238E27FC236}">
              <a16:creationId xmlns:a16="http://schemas.microsoft.com/office/drawing/2014/main" id="{00000000-0008-0000-0A00-0000C4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89" name="Picture 363" descr="https://apps.fldfs.com/SURVEY/Images/spacer.gif">
          <a:extLst>
            <a:ext uri="{FF2B5EF4-FFF2-40B4-BE49-F238E27FC236}">
              <a16:creationId xmlns:a16="http://schemas.microsoft.com/office/drawing/2014/main" id="{00000000-0008-0000-0A00-0000C5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90" name="Picture 363" descr="https://apps.fldfs.com/SURVEY/Images/spacer.gif">
          <a:extLst>
            <a:ext uri="{FF2B5EF4-FFF2-40B4-BE49-F238E27FC236}">
              <a16:creationId xmlns:a16="http://schemas.microsoft.com/office/drawing/2014/main" id="{00000000-0008-0000-0A00-0000C6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91" name="Picture 363" descr="https://apps.fldfs.com/SURVEY/Images/spacer.gif">
          <a:extLst>
            <a:ext uri="{FF2B5EF4-FFF2-40B4-BE49-F238E27FC236}">
              <a16:creationId xmlns:a16="http://schemas.microsoft.com/office/drawing/2014/main" id="{00000000-0008-0000-0A00-0000C7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92" name="Picture 363" descr="https://apps.fldfs.com/SURVEY/Images/spacer.gif">
          <a:extLst>
            <a:ext uri="{FF2B5EF4-FFF2-40B4-BE49-F238E27FC236}">
              <a16:creationId xmlns:a16="http://schemas.microsoft.com/office/drawing/2014/main" id="{00000000-0008-0000-0A00-0000C8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93" name="Picture 363" descr="https://apps.fldfs.com/SURVEY/Images/spacer.gif">
          <a:extLst>
            <a:ext uri="{FF2B5EF4-FFF2-40B4-BE49-F238E27FC236}">
              <a16:creationId xmlns:a16="http://schemas.microsoft.com/office/drawing/2014/main" id="{00000000-0008-0000-0A00-0000C9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233</xdr:row>
      <xdr:rowOff>0</xdr:rowOff>
    </xdr:from>
    <xdr:to>
      <xdr:col>8</xdr:col>
      <xdr:colOff>9525</xdr:colOff>
      <xdr:row>233</xdr:row>
      <xdr:rowOff>9525</xdr:rowOff>
    </xdr:to>
    <xdr:pic>
      <xdr:nvPicPr>
        <xdr:cNvPr id="1994" name="Picture 363" descr="https://apps.fldfs.com/SURVEY/Images/spacer.gif">
          <a:extLst>
            <a:ext uri="{FF2B5EF4-FFF2-40B4-BE49-F238E27FC236}">
              <a16:creationId xmlns:a16="http://schemas.microsoft.com/office/drawing/2014/main" id="{00000000-0008-0000-0A00-0000CA070000}"/>
            </a:ext>
          </a:extLst>
        </xdr:cNvPr>
        <xdr:cNvPicPr>
          <a:picLocks noChangeAspect="1"/>
        </xdr:cNvPicPr>
      </xdr:nvPicPr>
      <xdr:blipFill>
        <a:blip xmlns:r="http://schemas.openxmlformats.org/officeDocument/2006/relationships" r:embed="rId1"/>
        <a:stretch>
          <a:fillRect/>
        </a:stretch>
      </xdr:blipFill>
      <xdr:spPr bwMode="auto">
        <a:xfrm>
          <a:off x="1400175" y="459581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1995" name="Picture 363" descr="https://apps.fldfs.com/SURVEY/Images/spacer.gif">
          <a:extLst>
            <a:ext uri="{FF2B5EF4-FFF2-40B4-BE49-F238E27FC236}">
              <a16:creationId xmlns:a16="http://schemas.microsoft.com/office/drawing/2014/main" id="{00000000-0008-0000-0A00-0000CB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1996" name="Picture 363" descr="https://apps.fldfs.com/SURVEY/Images/spacer.gif">
          <a:extLst>
            <a:ext uri="{FF2B5EF4-FFF2-40B4-BE49-F238E27FC236}">
              <a16:creationId xmlns:a16="http://schemas.microsoft.com/office/drawing/2014/main" id="{00000000-0008-0000-0A00-0000CC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1997" name="Picture 363" descr="https://apps.fldfs.com/SURVEY/Images/spacer.gif">
          <a:extLst>
            <a:ext uri="{FF2B5EF4-FFF2-40B4-BE49-F238E27FC236}">
              <a16:creationId xmlns:a16="http://schemas.microsoft.com/office/drawing/2014/main" id="{00000000-0008-0000-0A00-0000CD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1998" name="Picture 363" descr="https://apps.fldfs.com/SURVEY/Images/spacer.gif">
          <a:extLst>
            <a:ext uri="{FF2B5EF4-FFF2-40B4-BE49-F238E27FC236}">
              <a16:creationId xmlns:a16="http://schemas.microsoft.com/office/drawing/2014/main" id="{00000000-0008-0000-0A00-0000CE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1999" name="Picture 363" descr="https://apps.fldfs.com/SURVEY/Images/spacer.gif">
          <a:extLst>
            <a:ext uri="{FF2B5EF4-FFF2-40B4-BE49-F238E27FC236}">
              <a16:creationId xmlns:a16="http://schemas.microsoft.com/office/drawing/2014/main" id="{00000000-0008-0000-0A00-0000CF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2000" name="Picture 363" descr="https://apps.fldfs.com/SURVEY/Images/spacer.gif">
          <a:extLst>
            <a:ext uri="{FF2B5EF4-FFF2-40B4-BE49-F238E27FC236}">
              <a16:creationId xmlns:a16="http://schemas.microsoft.com/office/drawing/2014/main" id="{00000000-0008-0000-0A00-0000D0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2001" name="Picture 363" descr="https://apps.fldfs.com/SURVEY/Images/spacer.gif">
          <a:extLst>
            <a:ext uri="{FF2B5EF4-FFF2-40B4-BE49-F238E27FC236}">
              <a16:creationId xmlns:a16="http://schemas.microsoft.com/office/drawing/2014/main" id="{00000000-0008-0000-0A00-0000D1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2002" name="Picture 363" descr="https://apps.fldfs.com/SURVEY/Images/spacer.gif">
          <a:extLst>
            <a:ext uri="{FF2B5EF4-FFF2-40B4-BE49-F238E27FC236}">
              <a16:creationId xmlns:a16="http://schemas.microsoft.com/office/drawing/2014/main" id="{00000000-0008-0000-0A00-0000D2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2003" name="Picture 363" descr="https://apps.fldfs.com/SURVEY/Images/spacer.gif">
          <a:extLst>
            <a:ext uri="{FF2B5EF4-FFF2-40B4-BE49-F238E27FC236}">
              <a16:creationId xmlns:a16="http://schemas.microsoft.com/office/drawing/2014/main" id="{00000000-0008-0000-0A00-0000D3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2004" name="Picture 363" descr="https://apps.fldfs.com/SURVEY/Images/spacer.gif">
          <a:extLst>
            <a:ext uri="{FF2B5EF4-FFF2-40B4-BE49-F238E27FC236}">
              <a16:creationId xmlns:a16="http://schemas.microsoft.com/office/drawing/2014/main" id="{00000000-0008-0000-0A00-0000D4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234</xdr:row>
      <xdr:rowOff>0</xdr:rowOff>
    </xdr:from>
    <xdr:to>
      <xdr:col>8</xdr:col>
      <xdr:colOff>9525</xdr:colOff>
      <xdr:row>234</xdr:row>
      <xdr:rowOff>9525</xdr:rowOff>
    </xdr:to>
    <xdr:pic>
      <xdr:nvPicPr>
        <xdr:cNvPr id="2005" name="Picture 363" descr="https://apps.fldfs.com/SURVEY/Images/spacer.gif">
          <a:extLst>
            <a:ext uri="{FF2B5EF4-FFF2-40B4-BE49-F238E27FC236}">
              <a16:creationId xmlns:a16="http://schemas.microsoft.com/office/drawing/2014/main" id="{00000000-0008-0000-0A00-0000D5070000}"/>
            </a:ext>
          </a:extLst>
        </xdr:cNvPr>
        <xdr:cNvPicPr>
          <a:picLocks noChangeAspect="1"/>
        </xdr:cNvPicPr>
      </xdr:nvPicPr>
      <xdr:blipFill>
        <a:blip xmlns:r="http://schemas.openxmlformats.org/officeDocument/2006/relationships" r:embed="rId1"/>
        <a:stretch>
          <a:fillRect/>
        </a:stretch>
      </xdr:blipFill>
      <xdr:spPr bwMode="auto">
        <a:xfrm>
          <a:off x="1400175" y="461486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06" name="Picture 363" descr="https://apps.fldfs.com/SURVEY/Images/spacer.gif">
          <a:extLst>
            <a:ext uri="{FF2B5EF4-FFF2-40B4-BE49-F238E27FC236}">
              <a16:creationId xmlns:a16="http://schemas.microsoft.com/office/drawing/2014/main" id="{00000000-0008-0000-0A00-0000D6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07" name="Picture 363" descr="https://apps.fldfs.com/SURVEY/Images/spacer.gif">
          <a:extLst>
            <a:ext uri="{FF2B5EF4-FFF2-40B4-BE49-F238E27FC236}">
              <a16:creationId xmlns:a16="http://schemas.microsoft.com/office/drawing/2014/main" id="{00000000-0008-0000-0A00-0000D7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08" name="Picture 363" descr="https://apps.fldfs.com/SURVEY/Images/spacer.gif">
          <a:extLst>
            <a:ext uri="{FF2B5EF4-FFF2-40B4-BE49-F238E27FC236}">
              <a16:creationId xmlns:a16="http://schemas.microsoft.com/office/drawing/2014/main" id="{00000000-0008-0000-0A00-0000D8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09" name="Picture 363" descr="https://apps.fldfs.com/SURVEY/Images/spacer.gif">
          <a:extLst>
            <a:ext uri="{FF2B5EF4-FFF2-40B4-BE49-F238E27FC236}">
              <a16:creationId xmlns:a16="http://schemas.microsoft.com/office/drawing/2014/main" id="{00000000-0008-0000-0A00-0000D9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10" name="Picture 363" descr="https://apps.fldfs.com/SURVEY/Images/spacer.gif">
          <a:extLst>
            <a:ext uri="{FF2B5EF4-FFF2-40B4-BE49-F238E27FC236}">
              <a16:creationId xmlns:a16="http://schemas.microsoft.com/office/drawing/2014/main" id="{00000000-0008-0000-0A00-0000DA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11" name="Picture 363" descr="https://apps.fldfs.com/SURVEY/Images/spacer.gif">
          <a:extLst>
            <a:ext uri="{FF2B5EF4-FFF2-40B4-BE49-F238E27FC236}">
              <a16:creationId xmlns:a16="http://schemas.microsoft.com/office/drawing/2014/main" id="{00000000-0008-0000-0A00-0000DB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12" name="Picture 363" descr="https://apps.fldfs.com/SURVEY/Images/spacer.gif">
          <a:extLst>
            <a:ext uri="{FF2B5EF4-FFF2-40B4-BE49-F238E27FC236}">
              <a16:creationId xmlns:a16="http://schemas.microsoft.com/office/drawing/2014/main" id="{00000000-0008-0000-0A00-0000DC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13" name="Picture 363" descr="https://apps.fldfs.com/SURVEY/Images/spacer.gif">
          <a:extLst>
            <a:ext uri="{FF2B5EF4-FFF2-40B4-BE49-F238E27FC236}">
              <a16:creationId xmlns:a16="http://schemas.microsoft.com/office/drawing/2014/main" id="{00000000-0008-0000-0A00-0000DD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14" name="Picture 363" descr="https://apps.fldfs.com/SURVEY/Images/spacer.gif">
          <a:extLst>
            <a:ext uri="{FF2B5EF4-FFF2-40B4-BE49-F238E27FC236}">
              <a16:creationId xmlns:a16="http://schemas.microsoft.com/office/drawing/2014/main" id="{00000000-0008-0000-0A00-0000DE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15" name="Picture 363" descr="https://apps.fldfs.com/SURVEY/Images/spacer.gif">
          <a:extLst>
            <a:ext uri="{FF2B5EF4-FFF2-40B4-BE49-F238E27FC236}">
              <a16:creationId xmlns:a16="http://schemas.microsoft.com/office/drawing/2014/main" id="{00000000-0008-0000-0A00-0000DF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235</xdr:row>
      <xdr:rowOff>0</xdr:rowOff>
    </xdr:from>
    <xdr:to>
      <xdr:col>8</xdr:col>
      <xdr:colOff>9525</xdr:colOff>
      <xdr:row>235</xdr:row>
      <xdr:rowOff>9525</xdr:rowOff>
    </xdr:to>
    <xdr:pic>
      <xdr:nvPicPr>
        <xdr:cNvPr id="2016" name="Picture 363" descr="https://apps.fldfs.com/SURVEY/Images/spacer.gif">
          <a:extLst>
            <a:ext uri="{FF2B5EF4-FFF2-40B4-BE49-F238E27FC236}">
              <a16:creationId xmlns:a16="http://schemas.microsoft.com/office/drawing/2014/main" id="{00000000-0008-0000-0A00-0000E0070000}"/>
            </a:ext>
          </a:extLst>
        </xdr:cNvPr>
        <xdr:cNvPicPr>
          <a:picLocks noChangeAspect="1"/>
        </xdr:cNvPicPr>
      </xdr:nvPicPr>
      <xdr:blipFill>
        <a:blip xmlns:r="http://schemas.openxmlformats.org/officeDocument/2006/relationships" r:embed="rId1"/>
        <a:stretch>
          <a:fillRect/>
        </a:stretch>
      </xdr:blipFill>
      <xdr:spPr bwMode="auto">
        <a:xfrm>
          <a:off x="1400175" y="463391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17" name="Picture 363" descr="https://apps.fldfs.com/SURVEY/Images/spacer.gif">
          <a:extLst>
            <a:ext uri="{FF2B5EF4-FFF2-40B4-BE49-F238E27FC236}">
              <a16:creationId xmlns:a16="http://schemas.microsoft.com/office/drawing/2014/main" id="{00000000-0008-0000-0A00-0000E1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18" name="Picture 363" descr="https://apps.fldfs.com/SURVEY/Images/spacer.gif">
          <a:extLst>
            <a:ext uri="{FF2B5EF4-FFF2-40B4-BE49-F238E27FC236}">
              <a16:creationId xmlns:a16="http://schemas.microsoft.com/office/drawing/2014/main" id="{00000000-0008-0000-0A00-0000E2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19" name="Picture 363" descr="https://apps.fldfs.com/SURVEY/Images/spacer.gif">
          <a:extLst>
            <a:ext uri="{FF2B5EF4-FFF2-40B4-BE49-F238E27FC236}">
              <a16:creationId xmlns:a16="http://schemas.microsoft.com/office/drawing/2014/main" id="{00000000-0008-0000-0A00-0000E3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0" name="Picture 363" descr="https://apps.fldfs.com/SURVEY/Images/spacer.gif">
          <a:extLst>
            <a:ext uri="{FF2B5EF4-FFF2-40B4-BE49-F238E27FC236}">
              <a16:creationId xmlns:a16="http://schemas.microsoft.com/office/drawing/2014/main" id="{00000000-0008-0000-0A00-0000E4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1" name="Picture 363" descr="https://apps.fldfs.com/SURVEY/Images/spacer.gif">
          <a:extLst>
            <a:ext uri="{FF2B5EF4-FFF2-40B4-BE49-F238E27FC236}">
              <a16:creationId xmlns:a16="http://schemas.microsoft.com/office/drawing/2014/main" id="{00000000-0008-0000-0A00-0000E5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2" name="Picture 363" descr="https://apps.fldfs.com/SURVEY/Images/spacer.gif">
          <a:extLst>
            <a:ext uri="{FF2B5EF4-FFF2-40B4-BE49-F238E27FC236}">
              <a16:creationId xmlns:a16="http://schemas.microsoft.com/office/drawing/2014/main" id="{00000000-0008-0000-0A00-0000E6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3" name="Picture 363" descr="https://apps.fldfs.com/SURVEY/Images/spacer.gif">
          <a:extLst>
            <a:ext uri="{FF2B5EF4-FFF2-40B4-BE49-F238E27FC236}">
              <a16:creationId xmlns:a16="http://schemas.microsoft.com/office/drawing/2014/main" id="{00000000-0008-0000-0A00-0000E7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4" name="Picture 363" descr="https://apps.fldfs.com/SURVEY/Images/spacer.gif">
          <a:extLst>
            <a:ext uri="{FF2B5EF4-FFF2-40B4-BE49-F238E27FC236}">
              <a16:creationId xmlns:a16="http://schemas.microsoft.com/office/drawing/2014/main" id="{00000000-0008-0000-0A00-0000E8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5" name="Picture 363" descr="https://apps.fldfs.com/SURVEY/Images/spacer.gif">
          <a:extLst>
            <a:ext uri="{FF2B5EF4-FFF2-40B4-BE49-F238E27FC236}">
              <a16:creationId xmlns:a16="http://schemas.microsoft.com/office/drawing/2014/main" id="{00000000-0008-0000-0A00-0000E9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6" name="Picture 363" descr="https://apps.fldfs.com/SURVEY/Images/spacer.gif">
          <a:extLst>
            <a:ext uri="{FF2B5EF4-FFF2-40B4-BE49-F238E27FC236}">
              <a16:creationId xmlns:a16="http://schemas.microsoft.com/office/drawing/2014/main" id="{00000000-0008-0000-0A00-0000EA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236</xdr:row>
      <xdr:rowOff>0</xdr:rowOff>
    </xdr:from>
    <xdr:to>
      <xdr:col>8</xdr:col>
      <xdr:colOff>9525</xdr:colOff>
      <xdr:row>236</xdr:row>
      <xdr:rowOff>9525</xdr:rowOff>
    </xdr:to>
    <xdr:pic>
      <xdr:nvPicPr>
        <xdr:cNvPr id="2027" name="Picture 363" descr="https://apps.fldfs.com/SURVEY/Images/spacer.gif">
          <a:extLst>
            <a:ext uri="{FF2B5EF4-FFF2-40B4-BE49-F238E27FC236}">
              <a16:creationId xmlns:a16="http://schemas.microsoft.com/office/drawing/2014/main" id="{00000000-0008-0000-0A00-0000EB070000}"/>
            </a:ext>
          </a:extLst>
        </xdr:cNvPr>
        <xdr:cNvPicPr>
          <a:picLocks noChangeAspect="1"/>
        </xdr:cNvPicPr>
      </xdr:nvPicPr>
      <xdr:blipFill>
        <a:blip xmlns:r="http://schemas.openxmlformats.org/officeDocument/2006/relationships" r:embed="rId1"/>
        <a:stretch>
          <a:fillRect/>
        </a:stretch>
      </xdr:blipFill>
      <xdr:spPr bwMode="auto">
        <a:xfrm>
          <a:off x="1400175" y="465296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28" name="Picture 363" descr="https://apps.fldfs.com/SURVEY/Images/spacer.gif">
          <a:extLst>
            <a:ext uri="{FF2B5EF4-FFF2-40B4-BE49-F238E27FC236}">
              <a16:creationId xmlns:a16="http://schemas.microsoft.com/office/drawing/2014/main" id="{00000000-0008-0000-0A00-0000EC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29" name="Picture 363" descr="https://apps.fldfs.com/SURVEY/Images/spacer.gif">
          <a:extLst>
            <a:ext uri="{FF2B5EF4-FFF2-40B4-BE49-F238E27FC236}">
              <a16:creationId xmlns:a16="http://schemas.microsoft.com/office/drawing/2014/main" id="{00000000-0008-0000-0A00-0000ED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0" name="Picture 363" descr="https://apps.fldfs.com/SURVEY/Images/spacer.gif">
          <a:extLst>
            <a:ext uri="{FF2B5EF4-FFF2-40B4-BE49-F238E27FC236}">
              <a16:creationId xmlns:a16="http://schemas.microsoft.com/office/drawing/2014/main" id="{00000000-0008-0000-0A00-0000EE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1" name="Picture 363" descr="https://apps.fldfs.com/SURVEY/Images/spacer.gif">
          <a:extLst>
            <a:ext uri="{FF2B5EF4-FFF2-40B4-BE49-F238E27FC236}">
              <a16:creationId xmlns:a16="http://schemas.microsoft.com/office/drawing/2014/main" id="{00000000-0008-0000-0A00-0000EF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2" name="Picture 363" descr="https://apps.fldfs.com/SURVEY/Images/spacer.gif">
          <a:extLst>
            <a:ext uri="{FF2B5EF4-FFF2-40B4-BE49-F238E27FC236}">
              <a16:creationId xmlns:a16="http://schemas.microsoft.com/office/drawing/2014/main" id="{00000000-0008-0000-0A00-0000F0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3" name="Picture 363" descr="https://apps.fldfs.com/SURVEY/Images/spacer.gif">
          <a:extLst>
            <a:ext uri="{FF2B5EF4-FFF2-40B4-BE49-F238E27FC236}">
              <a16:creationId xmlns:a16="http://schemas.microsoft.com/office/drawing/2014/main" id="{00000000-0008-0000-0A00-0000F1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4" name="Picture 363" descr="https://apps.fldfs.com/SURVEY/Images/spacer.gif">
          <a:extLst>
            <a:ext uri="{FF2B5EF4-FFF2-40B4-BE49-F238E27FC236}">
              <a16:creationId xmlns:a16="http://schemas.microsoft.com/office/drawing/2014/main" id="{00000000-0008-0000-0A00-0000F2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5" name="Picture 363" descr="https://apps.fldfs.com/SURVEY/Images/spacer.gif">
          <a:extLst>
            <a:ext uri="{FF2B5EF4-FFF2-40B4-BE49-F238E27FC236}">
              <a16:creationId xmlns:a16="http://schemas.microsoft.com/office/drawing/2014/main" id="{00000000-0008-0000-0A00-0000F3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6" name="Picture 363" descr="https://apps.fldfs.com/SURVEY/Images/spacer.gif">
          <a:extLst>
            <a:ext uri="{FF2B5EF4-FFF2-40B4-BE49-F238E27FC236}">
              <a16:creationId xmlns:a16="http://schemas.microsoft.com/office/drawing/2014/main" id="{00000000-0008-0000-0A00-0000F4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7" name="Picture 363" descr="https://apps.fldfs.com/SURVEY/Images/spacer.gif">
          <a:extLst>
            <a:ext uri="{FF2B5EF4-FFF2-40B4-BE49-F238E27FC236}">
              <a16:creationId xmlns:a16="http://schemas.microsoft.com/office/drawing/2014/main" id="{00000000-0008-0000-0A00-0000F5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237</xdr:row>
      <xdr:rowOff>0</xdr:rowOff>
    </xdr:from>
    <xdr:to>
      <xdr:col>8</xdr:col>
      <xdr:colOff>9525</xdr:colOff>
      <xdr:row>237</xdr:row>
      <xdr:rowOff>9525</xdr:rowOff>
    </xdr:to>
    <xdr:pic>
      <xdr:nvPicPr>
        <xdr:cNvPr id="2038" name="Picture 363" descr="https://apps.fldfs.com/SURVEY/Images/spacer.gif">
          <a:extLst>
            <a:ext uri="{FF2B5EF4-FFF2-40B4-BE49-F238E27FC236}">
              <a16:creationId xmlns:a16="http://schemas.microsoft.com/office/drawing/2014/main" id="{00000000-0008-0000-0A00-0000F6070000}"/>
            </a:ext>
          </a:extLst>
        </xdr:cNvPr>
        <xdr:cNvPicPr>
          <a:picLocks noChangeAspect="1"/>
        </xdr:cNvPicPr>
      </xdr:nvPicPr>
      <xdr:blipFill>
        <a:blip xmlns:r="http://schemas.openxmlformats.org/officeDocument/2006/relationships" r:embed="rId1"/>
        <a:stretch>
          <a:fillRect/>
        </a:stretch>
      </xdr:blipFill>
      <xdr:spPr bwMode="auto">
        <a:xfrm>
          <a:off x="1400175" y="467201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39" name="Picture 363" descr="https://apps.fldfs.com/SURVEY/Images/spacer.gif">
          <a:extLst>
            <a:ext uri="{FF2B5EF4-FFF2-40B4-BE49-F238E27FC236}">
              <a16:creationId xmlns:a16="http://schemas.microsoft.com/office/drawing/2014/main" id="{00000000-0008-0000-0A00-0000F7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0" name="Picture 363" descr="https://apps.fldfs.com/SURVEY/Images/spacer.gif">
          <a:extLst>
            <a:ext uri="{FF2B5EF4-FFF2-40B4-BE49-F238E27FC236}">
              <a16:creationId xmlns:a16="http://schemas.microsoft.com/office/drawing/2014/main" id="{00000000-0008-0000-0A00-0000F8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1" name="Picture 363" descr="https://apps.fldfs.com/SURVEY/Images/spacer.gif">
          <a:extLst>
            <a:ext uri="{FF2B5EF4-FFF2-40B4-BE49-F238E27FC236}">
              <a16:creationId xmlns:a16="http://schemas.microsoft.com/office/drawing/2014/main" id="{00000000-0008-0000-0A00-0000F9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2" name="Picture 363" descr="https://apps.fldfs.com/SURVEY/Images/spacer.gif">
          <a:extLst>
            <a:ext uri="{FF2B5EF4-FFF2-40B4-BE49-F238E27FC236}">
              <a16:creationId xmlns:a16="http://schemas.microsoft.com/office/drawing/2014/main" id="{00000000-0008-0000-0A00-0000FA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3" name="Picture 363" descr="https://apps.fldfs.com/SURVEY/Images/spacer.gif">
          <a:extLst>
            <a:ext uri="{FF2B5EF4-FFF2-40B4-BE49-F238E27FC236}">
              <a16:creationId xmlns:a16="http://schemas.microsoft.com/office/drawing/2014/main" id="{00000000-0008-0000-0A00-0000FB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4" name="Picture 363" descr="https://apps.fldfs.com/SURVEY/Images/spacer.gif">
          <a:extLst>
            <a:ext uri="{FF2B5EF4-FFF2-40B4-BE49-F238E27FC236}">
              <a16:creationId xmlns:a16="http://schemas.microsoft.com/office/drawing/2014/main" id="{00000000-0008-0000-0A00-0000FC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5" name="Picture 363" descr="https://apps.fldfs.com/SURVEY/Images/spacer.gif">
          <a:extLst>
            <a:ext uri="{FF2B5EF4-FFF2-40B4-BE49-F238E27FC236}">
              <a16:creationId xmlns:a16="http://schemas.microsoft.com/office/drawing/2014/main" id="{00000000-0008-0000-0A00-0000FD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6" name="Picture 363" descr="https://apps.fldfs.com/SURVEY/Images/spacer.gif">
          <a:extLst>
            <a:ext uri="{FF2B5EF4-FFF2-40B4-BE49-F238E27FC236}">
              <a16:creationId xmlns:a16="http://schemas.microsoft.com/office/drawing/2014/main" id="{00000000-0008-0000-0A00-0000FE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7" name="Picture 363" descr="https://apps.fldfs.com/SURVEY/Images/spacer.gif">
          <a:extLst>
            <a:ext uri="{FF2B5EF4-FFF2-40B4-BE49-F238E27FC236}">
              <a16:creationId xmlns:a16="http://schemas.microsoft.com/office/drawing/2014/main" id="{00000000-0008-0000-0A00-0000FF07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8" name="Picture 363" descr="https://apps.fldfs.com/SURVEY/Images/spacer.gif">
          <a:extLst>
            <a:ext uri="{FF2B5EF4-FFF2-40B4-BE49-F238E27FC236}">
              <a16:creationId xmlns:a16="http://schemas.microsoft.com/office/drawing/2014/main" id="{00000000-0008-0000-0A00-00000008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238</xdr:row>
      <xdr:rowOff>0</xdr:rowOff>
    </xdr:from>
    <xdr:to>
      <xdr:col>8</xdr:col>
      <xdr:colOff>9525</xdr:colOff>
      <xdr:row>238</xdr:row>
      <xdr:rowOff>9525</xdr:rowOff>
    </xdr:to>
    <xdr:pic>
      <xdr:nvPicPr>
        <xdr:cNvPr id="2049" name="Picture 363" descr="https://apps.fldfs.com/SURVEY/Images/spacer.gif">
          <a:extLst>
            <a:ext uri="{FF2B5EF4-FFF2-40B4-BE49-F238E27FC236}">
              <a16:creationId xmlns:a16="http://schemas.microsoft.com/office/drawing/2014/main" id="{00000000-0008-0000-0A00-000001080000}"/>
            </a:ext>
          </a:extLst>
        </xdr:cNvPr>
        <xdr:cNvPicPr>
          <a:picLocks noChangeAspect="1"/>
        </xdr:cNvPicPr>
      </xdr:nvPicPr>
      <xdr:blipFill>
        <a:blip xmlns:r="http://schemas.openxmlformats.org/officeDocument/2006/relationships" r:embed="rId1"/>
        <a:stretch>
          <a:fillRect/>
        </a:stretch>
      </xdr:blipFill>
      <xdr:spPr bwMode="auto">
        <a:xfrm>
          <a:off x="1400175" y="469106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0" name="Picture 363" descr="https://apps.fldfs.com/SURVEY/Images/spacer.gif">
          <a:extLst>
            <a:ext uri="{FF2B5EF4-FFF2-40B4-BE49-F238E27FC236}">
              <a16:creationId xmlns:a16="http://schemas.microsoft.com/office/drawing/2014/main" id="{00000000-0008-0000-0A00-000002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1" name="Picture 363" descr="https://apps.fldfs.com/SURVEY/Images/spacer.gif">
          <a:extLst>
            <a:ext uri="{FF2B5EF4-FFF2-40B4-BE49-F238E27FC236}">
              <a16:creationId xmlns:a16="http://schemas.microsoft.com/office/drawing/2014/main" id="{00000000-0008-0000-0A00-000003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2" name="Picture 363" descr="https://apps.fldfs.com/SURVEY/Images/spacer.gif">
          <a:extLst>
            <a:ext uri="{FF2B5EF4-FFF2-40B4-BE49-F238E27FC236}">
              <a16:creationId xmlns:a16="http://schemas.microsoft.com/office/drawing/2014/main" id="{00000000-0008-0000-0A00-000004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3" name="Picture 363" descr="https://apps.fldfs.com/SURVEY/Images/spacer.gif">
          <a:extLst>
            <a:ext uri="{FF2B5EF4-FFF2-40B4-BE49-F238E27FC236}">
              <a16:creationId xmlns:a16="http://schemas.microsoft.com/office/drawing/2014/main" id="{00000000-0008-0000-0A00-000005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4" name="Picture 363" descr="https://apps.fldfs.com/SURVEY/Images/spacer.gif">
          <a:extLst>
            <a:ext uri="{FF2B5EF4-FFF2-40B4-BE49-F238E27FC236}">
              <a16:creationId xmlns:a16="http://schemas.microsoft.com/office/drawing/2014/main" id="{00000000-0008-0000-0A00-000006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5" name="Picture 363" descr="https://apps.fldfs.com/SURVEY/Images/spacer.gif">
          <a:extLst>
            <a:ext uri="{FF2B5EF4-FFF2-40B4-BE49-F238E27FC236}">
              <a16:creationId xmlns:a16="http://schemas.microsoft.com/office/drawing/2014/main" id="{00000000-0008-0000-0A00-000007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6" name="Picture 363" descr="https://apps.fldfs.com/SURVEY/Images/spacer.gif">
          <a:extLst>
            <a:ext uri="{FF2B5EF4-FFF2-40B4-BE49-F238E27FC236}">
              <a16:creationId xmlns:a16="http://schemas.microsoft.com/office/drawing/2014/main" id="{00000000-0008-0000-0A00-000008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7" name="Picture 363" descr="https://apps.fldfs.com/SURVEY/Images/spacer.gif">
          <a:extLst>
            <a:ext uri="{FF2B5EF4-FFF2-40B4-BE49-F238E27FC236}">
              <a16:creationId xmlns:a16="http://schemas.microsoft.com/office/drawing/2014/main" id="{00000000-0008-0000-0A00-000009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8" name="Picture 363" descr="https://apps.fldfs.com/SURVEY/Images/spacer.gif">
          <a:extLst>
            <a:ext uri="{FF2B5EF4-FFF2-40B4-BE49-F238E27FC236}">
              <a16:creationId xmlns:a16="http://schemas.microsoft.com/office/drawing/2014/main" id="{00000000-0008-0000-0A00-00000A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59" name="Picture 363" descr="https://apps.fldfs.com/SURVEY/Images/spacer.gif">
          <a:extLst>
            <a:ext uri="{FF2B5EF4-FFF2-40B4-BE49-F238E27FC236}">
              <a16:creationId xmlns:a16="http://schemas.microsoft.com/office/drawing/2014/main" id="{00000000-0008-0000-0A00-00000B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239</xdr:row>
      <xdr:rowOff>0</xdr:rowOff>
    </xdr:from>
    <xdr:to>
      <xdr:col>8</xdr:col>
      <xdr:colOff>9525</xdr:colOff>
      <xdr:row>239</xdr:row>
      <xdr:rowOff>9525</xdr:rowOff>
    </xdr:to>
    <xdr:pic>
      <xdr:nvPicPr>
        <xdr:cNvPr id="2060" name="Picture 363" descr="https://apps.fldfs.com/SURVEY/Images/spacer.gif">
          <a:extLst>
            <a:ext uri="{FF2B5EF4-FFF2-40B4-BE49-F238E27FC236}">
              <a16:creationId xmlns:a16="http://schemas.microsoft.com/office/drawing/2014/main" id="{00000000-0008-0000-0A00-00000C080000}"/>
            </a:ext>
          </a:extLst>
        </xdr:cNvPr>
        <xdr:cNvPicPr>
          <a:picLocks noChangeAspect="1"/>
        </xdr:cNvPicPr>
      </xdr:nvPicPr>
      <xdr:blipFill>
        <a:blip xmlns:r="http://schemas.openxmlformats.org/officeDocument/2006/relationships" r:embed="rId1"/>
        <a:stretch>
          <a:fillRect/>
        </a:stretch>
      </xdr:blipFill>
      <xdr:spPr bwMode="auto">
        <a:xfrm>
          <a:off x="1400175" y="471011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1" name="Picture 363" descr="https://apps.fldfs.com/SURVEY/Images/spacer.gif">
          <a:extLst>
            <a:ext uri="{FF2B5EF4-FFF2-40B4-BE49-F238E27FC236}">
              <a16:creationId xmlns:a16="http://schemas.microsoft.com/office/drawing/2014/main" id="{00000000-0008-0000-0A00-00000D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2" name="Picture 363" descr="https://apps.fldfs.com/SURVEY/Images/spacer.gif">
          <a:extLst>
            <a:ext uri="{FF2B5EF4-FFF2-40B4-BE49-F238E27FC236}">
              <a16:creationId xmlns:a16="http://schemas.microsoft.com/office/drawing/2014/main" id="{00000000-0008-0000-0A00-00000E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3" name="Picture 363" descr="https://apps.fldfs.com/SURVEY/Images/spacer.gif">
          <a:extLst>
            <a:ext uri="{FF2B5EF4-FFF2-40B4-BE49-F238E27FC236}">
              <a16:creationId xmlns:a16="http://schemas.microsoft.com/office/drawing/2014/main" id="{00000000-0008-0000-0A00-00000F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4" name="Picture 363" descr="https://apps.fldfs.com/SURVEY/Images/spacer.gif">
          <a:extLst>
            <a:ext uri="{FF2B5EF4-FFF2-40B4-BE49-F238E27FC236}">
              <a16:creationId xmlns:a16="http://schemas.microsoft.com/office/drawing/2014/main" id="{00000000-0008-0000-0A00-000010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5" name="Picture 363" descr="https://apps.fldfs.com/SURVEY/Images/spacer.gif">
          <a:extLst>
            <a:ext uri="{FF2B5EF4-FFF2-40B4-BE49-F238E27FC236}">
              <a16:creationId xmlns:a16="http://schemas.microsoft.com/office/drawing/2014/main" id="{00000000-0008-0000-0A00-000011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6" name="Picture 363" descr="https://apps.fldfs.com/SURVEY/Images/spacer.gif">
          <a:extLst>
            <a:ext uri="{FF2B5EF4-FFF2-40B4-BE49-F238E27FC236}">
              <a16:creationId xmlns:a16="http://schemas.microsoft.com/office/drawing/2014/main" id="{00000000-0008-0000-0A00-000012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7" name="Picture 363" descr="https://apps.fldfs.com/SURVEY/Images/spacer.gif">
          <a:extLst>
            <a:ext uri="{FF2B5EF4-FFF2-40B4-BE49-F238E27FC236}">
              <a16:creationId xmlns:a16="http://schemas.microsoft.com/office/drawing/2014/main" id="{00000000-0008-0000-0A00-000013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8" name="Picture 363" descr="https://apps.fldfs.com/SURVEY/Images/spacer.gif">
          <a:extLst>
            <a:ext uri="{FF2B5EF4-FFF2-40B4-BE49-F238E27FC236}">
              <a16:creationId xmlns:a16="http://schemas.microsoft.com/office/drawing/2014/main" id="{00000000-0008-0000-0A00-000014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69" name="Picture 363" descr="https://apps.fldfs.com/SURVEY/Images/spacer.gif">
          <a:extLst>
            <a:ext uri="{FF2B5EF4-FFF2-40B4-BE49-F238E27FC236}">
              <a16:creationId xmlns:a16="http://schemas.microsoft.com/office/drawing/2014/main" id="{00000000-0008-0000-0A00-000015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70" name="Picture 363" descr="https://apps.fldfs.com/SURVEY/Images/spacer.gif">
          <a:extLst>
            <a:ext uri="{FF2B5EF4-FFF2-40B4-BE49-F238E27FC236}">
              <a16:creationId xmlns:a16="http://schemas.microsoft.com/office/drawing/2014/main" id="{00000000-0008-0000-0A00-000016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240</xdr:row>
      <xdr:rowOff>0</xdr:rowOff>
    </xdr:from>
    <xdr:to>
      <xdr:col>8</xdr:col>
      <xdr:colOff>9525</xdr:colOff>
      <xdr:row>240</xdr:row>
      <xdr:rowOff>9525</xdr:rowOff>
    </xdr:to>
    <xdr:pic>
      <xdr:nvPicPr>
        <xdr:cNvPr id="2071" name="Picture 363" descr="https://apps.fldfs.com/SURVEY/Images/spacer.gif">
          <a:extLst>
            <a:ext uri="{FF2B5EF4-FFF2-40B4-BE49-F238E27FC236}">
              <a16:creationId xmlns:a16="http://schemas.microsoft.com/office/drawing/2014/main" id="{00000000-0008-0000-0A00-000017080000}"/>
            </a:ext>
          </a:extLst>
        </xdr:cNvPr>
        <xdr:cNvPicPr>
          <a:picLocks noChangeAspect="1"/>
        </xdr:cNvPicPr>
      </xdr:nvPicPr>
      <xdr:blipFill>
        <a:blip xmlns:r="http://schemas.openxmlformats.org/officeDocument/2006/relationships" r:embed="rId1"/>
        <a:stretch>
          <a:fillRect/>
        </a:stretch>
      </xdr:blipFill>
      <xdr:spPr bwMode="auto">
        <a:xfrm>
          <a:off x="1400175" y="472916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2" name="Picture 363" descr="https://apps.fldfs.com/SURVEY/Images/spacer.gif">
          <a:extLst>
            <a:ext uri="{FF2B5EF4-FFF2-40B4-BE49-F238E27FC236}">
              <a16:creationId xmlns:a16="http://schemas.microsoft.com/office/drawing/2014/main" id="{00000000-0008-0000-0A00-000018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3" name="Picture 363" descr="https://apps.fldfs.com/SURVEY/Images/spacer.gif">
          <a:extLst>
            <a:ext uri="{FF2B5EF4-FFF2-40B4-BE49-F238E27FC236}">
              <a16:creationId xmlns:a16="http://schemas.microsoft.com/office/drawing/2014/main" id="{00000000-0008-0000-0A00-000019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4" name="Picture 363" descr="https://apps.fldfs.com/SURVEY/Images/spacer.gif">
          <a:extLst>
            <a:ext uri="{FF2B5EF4-FFF2-40B4-BE49-F238E27FC236}">
              <a16:creationId xmlns:a16="http://schemas.microsoft.com/office/drawing/2014/main" id="{00000000-0008-0000-0A00-00001A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5" name="Picture 363" descr="https://apps.fldfs.com/SURVEY/Images/spacer.gif">
          <a:extLst>
            <a:ext uri="{FF2B5EF4-FFF2-40B4-BE49-F238E27FC236}">
              <a16:creationId xmlns:a16="http://schemas.microsoft.com/office/drawing/2014/main" id="{00000000-0008-0000-0A00-00001B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6" name="Picture 363" descr="https://apps.fldfs.com/SURVEY/Images/spacer.gif">
          <a:extLst>
            <a:ext uri="{FF2B5EF4-FFF2-40B4-BE49-F238E27FC236}">
              <a16:creationId xmlns:a16="http://schemas.microsoft.com/office/drawing/2014/main" id="{00000000-0008-0000-0A00-00001C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7" name="Picture 363" descr="https://apps.fldfs.com/SURVEY/Images/spacer.gif">
          <a:extLst>
            <a:ext uri="{FF2B5EF4-FFF2-40B4-BE49-F238E27FC236}">
              <a16:creationId xmlns:a16="http://schemas.microsoft.com/office/drawing/2014/main" id="{00000000-0008-0000-0A00-00001D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8" name="Picture 363" descr="https://apps.fldfs.com/SURVEY/Images/spacer.gif">
          <a:extLst>
            <a:ext uri="{FF2B5EF4-FFF2-40B4-BE49-F238E27FC236}">
              <a16:creationId xmlns:a16="http://schemas.microsoft.com/office/drawing/2014/main" id="{00000000-0008-0000-0A00-00001E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79" name="Picture 363" descr="https://apps.fldfs.com/SURVEY/Images/spacer.gif">
          <a:extLst>
            <a:ext uri="{FF2B5EF4-FFF2-40B4-BE49-F238E27FC236}">
              <a16:creationId xmlns:a16="http://schemas.microsoft.com/office/drawing/2014/main" id="{00000000-0008-0000-0A00-00001F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80" name="Picture 363" descr="https://apps.fldfs.com/SURVEY/Images/spacer.gif">
          <a:extLst>
            <a:ext uri="{FF2B5EF4-FFF2-40B4-BE49-F238E27FC236}">
              <a16:creationId xmlns:a16="http://schemas.microsoft.com/office/drawing/2014/main" id="{00000000-0008-0000-0A00-000020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81" name="Picture 363" descr="https://apps.fldfs.com/SURVEY/Images/spacer.gif">
          <a:extLst>
            <a:ext uri="{FF2B5EF4-FFF2-40B4-BE49-F238E27FC236}">
              <a16:creationId xmlns:a16="http://schemas.microsoft.com/office/drawing/2014/main" id="{00000000-0008-0000-0A00-000021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241</xdr:row>
      <xdr:rowOff>0</xdr:rowOff>
    </xdr:from>
    <xdr:to>
      <xdr:col>8</xdr:col>
      <xdr:colOff>9525</xdr:colOff>
      <xdr:row>241</xdr:row>
      <xdr:rowOff>9525</xdr:rowOff>
    </xdr:to>
    <xdr:pic>
      <xdr:nvPicPr>
        <xdr:cNvPr id="2082" name="Picture 363" descr="https://apps.fldfs.com/SURVEY/Images/spacer.gif">
          <a:extLst>
            <a:ext uri="{FF2B5EF4-FFF2-40B4-BE49-F238E27FC236}">
              <a16:creationId xmlns:a16="http://schemas.microsoft.com/office/drawing/2014/main" id="{00000000-0008-0000-0A00-000022080000}"/>
            </a:ext>
          </a:extLst>
        </xdr:cNvPr>
        <xdr:cNvPicPr>
          <a:picLocks noChangeAspect="1"/>
        </xdr:cNvPicPr>
      </xdr:nvPicPr>
      <xdr:blipFill>
        <a:blip xmlns:r="http://schemas.openxmlformats.org/officeDocument/2006/relationships" r:embed="rId1"/>
        <a:stretch>
          <a:fillRect/>
        </a:stretch>
      </xdr:blipFill>
      <xdr:spPr bwMode="auto">
        <a:xfrm>
          <a:off x="1400175" y="474821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83" name="Picture 363" descr="https://apps.fldfs.com/SURVEY/Images/spacer.gif">
          <a:extLst>
            <a:ext uri="{FF2B5EF4-FFF2-40B4-BE49-F238E27FC236}">
              <a16:creationId xmlns:a16="http://schemas.microsoft.com/office/drawing/2014/main" id="{00000000-0008-0000-0A00-000023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84" name="Picture 363" descr="https://apps.fldfs.com/SURVEY/Images/spacer.gif">
          <a:extLst>
            <a:ext uri="{FF2B5EF4-FFF2-40B4-BE49-F238E27FC236}">
              <a16:creationId xmlns:a16="http://schemas.microsoft.com/office/drawing/2014/main" id="{00000000-0008-0000-0A00-000024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85" name="Picture 363" descr="https://apps.fldfs.com/SURVEY/Images/spacer.gif">
          <a:extLst>
            <a:ext uri="{FF2B5EF4-FFF2-40B4-BE49-F238E27FC236}">
              <a16:creationId xmlns:a16="http://schemas.microsoft.com/office/drawing/2014/main" id="{00000000-0008-0000-0A00-000025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86" name="Picture 363" descr="https://apps.fldfs.com/SURVEY/Images/spacer.gif">
          <a:extLst>
            <a:ext uri="{FF2B5EF4-FFF2-40B4-BE49-F238E27FC236}">
              <a16:creationId xmlns:a16="http://schemas.microsoft.com/office/drawing/2014/main" id="{00000000-0008-0000-0A00-000026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87" name="Picture 363" descr="https://apps.fldfs.com/SURVEY/Images/spacer.gif">
          <a:extLst>
            <a:ext uri="{FF2B5EF4-FFF2-40B4-BE49-F238E27FC236}">
              <a16:creationId xmlns:a16="http://schemas.microsoft.com/office/drawing/2014/main" id="{00000000-0008-0000-0A00-000027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88" name="Picture 363" descr="https://apps.fldfs.com/SURVEY/Images/spacer.gif">
          <a:extLst>
            <a:ext uri="{FF2B5EF4-FFF2-40B4-BE49-F238E27FC236}">
              <a16:creationId xmlns:a16="http://schemas.microsoft.com/office/drawing/2014/main" id="{00000000-0008-0000-0A00-000028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89" name="Picture 363" descr="https://apps.fldfs.com/SURVEY/Images/spacer.gif">
          <a:extLst>
            <a:ext uri="{FF2B5EF4-FFF2-40B4-BE49-F238E27FC236}">
              <a16:creationId xmlns:a16="http://schemas.microsoft.com/office/drawing/2014/main" id="{00000000-0008-0000-0A00-000029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90" name="Picture 363" descr="https://apps.fldfs.com/SURVEY/Images/spacer.gif">
          <a:extLst>
            <a:ext uri="{FF2B5EF4-FFF2-40B4-BE49-F238E27FC236}">
              <a16:creationId xmlns:a16="http://schemas.microsoft.com/office/drawing/2014/main" id="{00000000-0008-0000-0A00-00002A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91" name="Picture 363" descr="https://apps.fldfs.com/SURVEY/Images/spacer.gif">
          <a:extLst>
            <a:ext uri="{FF2B5EF4-FFF2-40B4-BE49-F238E27FC236}">
              <a16:creationId xmlns:a16="http://schemas.microsoft.com/office/drawing/2014/main" id="{00000000-0008-0000-0A00-00002B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92" name="Picture 363" descr="https://apps.fldfs.com/SURVEY/Images/spacer.gif">
          <a:extLst>
            <a:ext uri="{FF2B5EF4-FFF2-40B4-BE49-F238E27FC236}">
              <a16:creationId xmlns:a16="http://schemas.microsoft.com/office/drawing/2014/main" id="{00000000-0008-0000-0A00-00002C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242</xdr:row>
      <xdr:rowOff>0</xdr:rowOff>
    </xdr:from>
    <xdr:to>
      <xdr:col>8</xdr:col>
      <xdr:colOff>9525</xdr:colOff>
      <xdr:row>242</xdr:row>
      <xdr:rowOff>9525</xdr:rowOff>
    </xdr:to>
    <xdr:pic>
      <xdr:nvPicPr>
        <xdr:cNvPr id="2093" name="Picture 363" descr="https://apps.fldfs.com/SURVEY/Images/spacer.gif">
          <a:extLst>
            <a:ext uri="{FF2B5EF4-FFF2-40B4-BE49-F238E27FC236}">
              <a16:creationId xmlns:a16="http://schemas.microsoft.com/office/drawing/2014/main" id="{00000000-0008-0000-0A00-00002D080000}"/>
            </a:ext>
          </a:extLst>
        </xdr:cNvPr>
        <xdr:cNvPicPr>
          <a:picLocks noChangeAspect="1"/>
        </xdr:cNvPicPr>
      </xdr:nvPicPr>
      <xdr:blipFill>
        <a:blip xmlns:r="http://schemas.openxmlformats.org/officeDocument/2006/relationships" r:embed="rId1"/>
        <a:stretch>
          <a:fillRect/>
        </a:stretch>
      </xdr:blipFill>
      <xdr:spPr bwMode="auto">
        <a:xfrm>
          <a:off x="1400175" y="47672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094" name="Picture 363" descr="https://apps.fldfs.com/SURVEY/Images/spacer.gif">
          <a:extLst>
            <a:ext uri="{FF2B5EF4-FFF2-40B4-BE49-F238E27FC236}">
              <a16:creationId xmlns:a16="http://schemas.microsoft.com/office/drawing/2014/main" id="{00000000-0008-0000-0A00-00002E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095" name="Picture 363" descr="https://apps.fldfs.com/SURVEY/Images/spacer.gif">
          <a:extLst>
            <a:ext uri="{FF2B5EF4-FFF2-40B4-BE49-F238E27FC236}">
              <a16:creationId xmlns:a16="http://schemas.microsoft.com/office/drawing/2014/main" id="{00000000-0008-0000-0A00-00002F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096" name="Picture 363" descr="https://apps.fldfs.com/SURVEY/Images/spacer.gif">
          <a:extLst>
            <a:ext uri="{FF2B5EF4-FFF2-40B4-BE49-F238E27FC236}">
              <a16:creationId xmlns:a16="http://schemas.microsoft.com/office/drawing/2014/main" id="{00000000-0008-0000-0A00-000030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097" name="Picture 363" descr="https://apps.fldfs.com/SURVEY/Images/spacer.gif">
          <a:extLst>
            <a:ext uri="{FF2B5EF4-FFF2-40B4-BE49-F238E27FC236}">
              <a16:creationId xmlns:a16="http://schemas.microsoft.com/office/drawing/2014/main" id="{00000000-0008-0000-0A00-000031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098" name="Picture 363" descr="https://apps.fldfs.com/SURVEY/Images/spacer.gif">
          <a:extLst>
            <a:ext uri="{FF2B5EF4-FFF2-40B4-BE49-F238E27FC236}">
              <a16:creationId xmlns:a16="http://schemas.microsoft.com/office/drawing/2014/main" id="{00000000-0008-0000-0A00-000032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099" name="Picture 363" descr="https://apps.fldfs.com/SURVEY/Images/spacer.gif">
          <a:extLst>
            <a:ext uri="{FF2B5EF4-FFF2-40B4-BE49-F238E27FC236}">
              <a16:creationId xmlns:a16="http://schemas.microsoft.com/office/drawing/2014/main" id="{00000000-0008-0000-0A00-000033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100" name="Picture 363" descr="https://apps.fldfs.com/SURVEY/Images/spacer.gif">
          <a:extLst>
            <a:ext uri="{FF2B5EF4-FFF2-40B4-BE49-F238E27FC236}">
              <a16:creationId xmlns:a16="http://schemas.microsoft.com/office/drawing/2014/main" id="{00000000-0008-0000-0A00-000034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101" name="Picture 363" descr="https://apps.fldfs.com/SURVEY/Images/spacer.gif">
          <a:extLst>
            <a:ext uri="{FF2B5EF4-FFF2-40B4-BE49-F238E27FC236}">
              <a16:creationId xmlns:a16="http://schemas.microsoft.com/office/drawing/2014/main" id="{00000000-0008-0000-0A00-000035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102" name="Picture 363" descr="https://apps.fldfs.com/SURVEY/Images/spacer.gif">
          <a:extLst>
            <a:ext uri="{FF2B5EF4-FFF2-40B4-BE49-F238E27FC236}">
              <a16:creationId xmlns:a16="http://schemas.microsoft.com/office/drawing/2014/main" id="{00000000-0008-0000-0A00-000036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103" name="Picture 363" descr="https://apps.fldfs.com/SURVEY/Images/spacer.gif">
          <a:extLst>
            <a:ext uri="{FF2B5EF4-FFF2-40B4-BE49-F238E27FC236}">
              <a16:creationId xmlns:a16="http://schemas.microsoft.com/office/drawing/2014/main" id="{00000000-0008-0000-0A00-000037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104" name="Picture 363" descr="https://apps.fldfs.com/SURVEY/Images/spacer.gif">
          <a:extLst>
            <a:ext uri="{FF2B5EF4-FFF2-40B4-BE49-F238E27FC236}">
              <a16:creationId xmlns:a16="http://schemas.microsoft.com/office/drawing/2014/main" id="{00000000-0008-0000-0A00-000038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105" name="Picture 363" descr="https://apps.fldfs.com/SURVEY/Images/spacer.gif">
          <a:extLst>
            <a:ext uri="{FF2B5EF4-FFF2-40B4-BE49-F238E27FC236}">
              <a16:creationId xmlns:a16="http://schemas.microsoft.com/office/drawing/2014/main" id="{00000000-0008-0000-0A00-000039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244</xdr:row>
      <xdr:rowOff>0</xdr:rowOff>
    </xdr:from>
    <xdr:to>
      <xdr:col>8</xdr:col>
      <xdr:colOff>9525</xdr:colOff>
      <xdr:row>244</xdr:row>
      <xdr:rowOff>9525</xdr:rowOff>
    </xdr:to>
    <xdr:pic>
      <xdr:nvPicPr>
        <xdr:cNvPr id="2106" name="Picture 363" descr="https://apps.fldfs.com/SURVEY/Images/spacer.gif">
          <a:extLst>
            <a:ext uri="{FF2B5EF4-FFF2-40B4-BE49-F238E27FC236}">
              <a16:creationId xmlns:a16="http://schemas.microsoft.com/office/drawing/2014/main" id="{00000000-0008-0000-0A00-00003A080000}"/>
            </a:ext>
          </a:extLst>
        </xdr:cNvPr>
        <xdr:cNvPicPr>
          <a:picLocks noChangeAspect="1"/>
        </xdr:cNvPicPr>
      </xdr:nvPicPr>
      <xdr:blipFill>
        <a:blip xmlns:r="http://schemas.openxmlformats.org/officeDocument/2006/relationships" r:embed="rId1"/>
        <a:stretch>
          <a:fillRect/>
        </a:stretch>
      </xdr:blipFill>
      <xdr:spPr bwMode="auto">
        <a:xfrm>
          <a:off x="1400175" y="480536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07" name="Picture 363" descr="https://apps.fldfs.com/SURVEY/Images/spacer.gif">
          <a:extLst>
            <a:ext uri="{FF2B5EF4-FFF2-40B4-BE49-F238E27FC236}">
              <a16:creationId xmlns:a16="http://schemas.microsoft.com/office/drawing/2014/main" id="{00000000-0008-0000-0A00-00003B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08" name="Picture 363" descr="https://apps.fldfs.com/SURVEY/Images/spacer.gif">
          <a:extLst>
            <a:ext uri="{FF2B5EF4-FFF2-40B4-BE49-F238E27FC236}">
              <a16:creationId xmlns:a16="http://schemas.microsoft.com/office/drawing/2014/main" id="{00000000-0008-0000-0A00-00003C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09" name="Picture 363" descr="https://apps.fldfs.com/SURVEY/Images/spacer.gif">
          <a:extLst>
            <a:ext uri="{FF2B5EF4-FFF2-40B4-BE49-F238E27FC236}">
              <a16:creationId xmlns:a16="http://schemas.microsoft.com/office/drawing/2014/main" id="{00000000-0008-0000-0A00-00003D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0" name="Picture 363" descr="https://apps.fldfs.com/SURVEY/Images/spacer.gif">
          <a:extLst>
            <a:ext uri="{FF2B5EF4-FFF2-40B4-BE49-F238E27FC236}">
              <a16:creationId xmlns:a16="http://schemas.microsoft.com/office/drawing/2014/main" id="{00000000-0008-0000-0A00-00003E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1" name="Picture 363" descr="https://apps.fldfs.com/SURVEY/Images/spacer.gif">
          <a:extLst>
            <a:ext uri="{FF2B5EF4-FFF2-40B4-BE49-F238E27FC236}">
              <a16:creationId xmlns:a16="http://schemas.microsoft.com/office/drawing/2014/main" id="{00000000-0008-0000-0A00-00003F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2" name="Picture 363" descr="https://apps.fldfs.com/SURVEY/Images/spacer.gif">
          <a:extLst>
            <a:ext uri="{FF2B5EF4-FFF2-40B4-BE49-F238E27FC236}">
              <a16:creationId xmlns:a16="http://schemas.microsoft.com/office/drawing/2014/main" id="{00000000-0008-0000-0A00-000040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3" name="Picture 363" descr="https://apps.fldfs.com/SURVEY/Images/spacer.gif">
          <a:extLst>
            <a:ext uri="{FF2B5EF4-FFF2-40B4-BE49-F238E27FC236}">
              <a16:creationId xmlns:a16="http://schemas.microsoft.com/office/drawing/2014/main" id="{00000000-0008-0000-0A00-000041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4" name="Picture 363" descr="https://apps.fldfs.com/SURVEY/Images/spacer.gif">
          <a:extLst>
            <a:ext uri="{FF2B5EF4-FFF2-40B4-BE49-F238E27FC236}">
              <a16:creationId xmlns:a16="http://schemas.microsoft.com/office/drawing/2014/main" id="{00000000-0008-0000-0A00-000042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5" name="Picture 363" descr="https://apps.fldfs.com/SURVEY/Images/spacer.gif">
          <a:extLst>
            <a:ext uri="{FF2B5EF4-FFF2-40B4-BE49-F238E27FC236}">
              <a16:creationId xmlns:a16="http://schemas.microsoft.com/office/drawing/2014/main" id="{00000000-0008-0000-0A00-000043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6" name="Picture 363" descr="https://apps.fldfs.com/SURVEY/Images/spacer.gif">
          <a:extLst>
            <a:ext uri="{FF2B5EF4-FFF2-40B4-BE49-F238E27FC236}">
              <a16:creationId xmlns:a16="http://schemas.microsoft.com/office/drawing/2014/main" id="{00000000-0008-0000-0A00-000044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7" name="Picture 363" descr="https://apps.fldfs.com/SURVEY/Images/spacer.gif">
          <a:extLst>
            <a:ext uri="{FF2B5EF4-FFF2-40B4-BE49-F238E27FC236}">
              <a16:creationId xmlns:a16="http://schemas.microsoft.com/office/drawing/2014/main" id="{00000000-0008-0000-0A00-000045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8" name="Picture 363" descr="https://apps.fldfs.com/SURVEY/Images/spacer.gif">
          <a:extLst>
            <a:ext uri="{FF2B5EF4-FFF2-40B4-BE49-F238E27FC236}">
              <a16:creationId xmlns:a16="http://schemas.microsoft.com/office/drawing/2014/main" id="{00000000-0008-0000-0A00-000046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245</xdr:row>
      <xdr:rowOff>0</xdr:rowOff>
    </xdr:from>
    <xdr:to>
      <xdr:col>8</xdr:col>
      <xdr:colOff>9525</xdr:colOff>
      <xdr:row>245</xdr:row>
      <xdr:rowOff>9525</xdr:rowOff>
    </xdr:to>
    <xdr:pic>
      <xdr:nvPicPr>
        <xdr:cNvPr id="2119" name="Picture 363" descr="https://apps.fldfs.com/SURVEY/Images/spacer.gif">
          <a:extLst>
            <a:ext uri="{FF2B5EF4-FFF2-40B4-BE49-F238E27FC236}">
              <a16:creationId xmlns:a16="http://schemas.microsoft.com/office/drawing/2014/main" id="{00000000-0008-0000-0A00-000047080000}"/>
            </a:ext>
          </a:extLst>
        </xdr:cNvPr>
        <xdr:cNvPicPr>
          <a:picLocks noChangeAspect="1"/>
        </xdr:cNvPicPr>
      </xdr:nvPicPr>
      <xdr:blipFill>
        <a:blip xmlns:r="http://schemas.openxmlformats.org/officeDocument/2006/relationships" r:embed="rId1"/>
        <a:stretch>
          <a:fillRect/>
        </a:stretch>
      </xdr:blipFill>
      <xdr:spPr bwMode="auto">
        <a:xfrm>
          <a:off x="1400175" y="482441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0" name="Picture 363" descr="https://apps.fldfs.com/SURVEY/Images/spacer.gif">
          <a:extLst>
            <a:ext uri="{FF2B5EF4-FFF2-40B4-BE49-F238E27FC236}">
              <a16:creationId xmlns:a16="http://schemas.microsoft.com/office/drawing/2014/main" id="{00000000-0008-0000-0A00-000048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1" name="Picture 363" descr="https://apps.fldfs.com/SURVEY/Images/spacer.gif">
          <a:extLst>
            <a:ext uri="{FF2B5EF4-FFF2-40B4-BE49-F238E27FC236}">
              <a16:creationId xmlns:a16="http://schemas.microsoft.com/office/drawing/2014/main" id="{00000000-0008-0000-0A00-000049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2" name="Picture 363" descr="https://apps.fldfs.com/SURVEY/Images/spacer.gif">
          <a:extLst>
            <a:ext uri="{FF2B5EF4-FFF2-40B4-BE49-F238E27FC236}">
              <a16:creationId xmlns:a16="http://schemas.microsoft.com/office/drawing/2014/main" id="{00000000-0008-0000-0A00-00004A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3" name="Picture 363" descr="https://apps.fldfs.com/SURVEY/Images/spacer.gif">
          <a:extLst>
            <a:ext uri="{FF2B5EF4-FFF2-40B4-BE49-F238E27FC236}">
              <a16:creationId xmlns:a16="http://schemas.microsoft.com/office/drawing/2014/main" id="{00000000-0008-0000-0A00-00004B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4" name="Picture 363" descr="https://apps.fldfs.com/SURVEY/Images/spacer.gif">
          <a:extLst>
            <a:ext uri="{FF2B5EF4-FFF2-40B4-BE49-F238E27FC236}">
              <a16:creationId xmlns:a16="http://schemas.microsoft.com/office/drawing/2014/main" id="{00000000-0008-0000-0A00-00004C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5" name="Picture 363" descr="https://apps.fldfs.com/SURVEY/Images/spacer.gif">
          <a:extLst>
            <a:ext uri="{FF2B5EF4-FFF2-40B4-BE49-F238E27FC236}">
              <a16:creationId xmlns:a16="http://schemas.microsoft.com/office/drawing/2014/main" id="{00000000-0008-0000-0A00-00004D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6" name="Picture 363" descr="https://apps.fldfs.com/SURVEY/Images/spacer.gif">
          <a:extLst>
            <a:ext uri="{FF2B5EF4-FFF2-40B4-BE49-F238E27FC236}">
              <a16:creationId xmlns:a16="http://schemas.microsoft.com/office/drawing/2014/main" id="{00000000-0008-0000-0A00-00004E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7" name="Picture 363" descr="https://apps.fldfs.com/SURVEY/Images/spacer.gif">
          <a:extLst>
            <a:ext uri="{FF2B5EF4-FFF2-40B4-BE49-F238E27FC236}">
              <a16:creationId xmlns:a16="http://schemas.microsoft.com/office/drawing/2014/main" id="{00000000-0008-0000-0A00-00004F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8" name="Picture 363" descr="https://apps.fldfs.com/SURVEY/Images/spacer.gif">
          <a:extLst>
            <a:ext uri="{FF2B5EF4-FFF2-40B4-BE49-F238E27FC236}">
              <a16:creationId xmlns:a16="http://schemas.microsoft.com/office/drawing/2014/main" id="{00000000-0008-0000-0A00-000050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29" name="Picture 363" descr="https://apps.fldfs.com/SURVEY/Images/spacer.gif">
          <a:extLst>
            <a:ext uri="{FF2B5EF4-FFF2-40B4-BE49-F238E27FC236}">
              <a16:creationId xmlns:a16="http://schemas.microsoft.com/office/drawing/2014/main" id="{00000000-0008-0000-0A00-000051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30" name="Picture 363" descr="https://apps.fldfs.com/SURVEY/Images/spacer.gif">
          <a:extLst>
            <a:ext uri="{FF2B5EF4-FFF2-40B4-BE49-F238E27FC236}">
              <a16:creationId xmlns:a16="http://schemas.microsoft.com/office/drawing/2014/main" id="{00000000-0008-0000-0A00-000052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31" name="Picture 363" descr="https://apps.fldfs.com/SURVEY/Images/spacer.gif">
          <a:extLst>
            <a:ext uri="{FF2B5EF4-FFF2-40B4-BE49-F238E27FC236}">
              <a16:creationId xmlns:a16="http://schemas.microsoft.com/office/drawing/2014/main" id="{00000000-0008-0000-0A00-000053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246</xdr:row>
      <xdr:rowOff>0</xdr:rowOff>
    </xdr:from>
    <xdr:to>
      <xdr:col>8</xdr:col>
      <xdr:colOff>9525</xdr:colOff>
      <xdr:row>246</xdr:row>
      <xdr:rowOff>9525</xdr:rowOff>
    </xdr:to>
    <xdr:pic>
      <xdr:nvPicPr>
        <xdr:cNvPr id="2132" name="Picture 363" descr="https://apps.fldfs.com/SURVEY/Images/spacer.gif">
          <a:extLst>
            <a:ext uri="{FF2B5EF4-FFF2-40B4-BE49-F238E27FC236}">
              <a16:creationId xmlns:a16="http://schemas.microsoft.com/office/drawing/2014/main" id="{00000000-0008-0000-0A00-000054080000}"/>
            </a:ext>
          </a:extLst>
        </xdr:cNvPr>
        <xdr:cNvPicPr>
          <a:picLocks noChangeAspect="1"/>
        </xdr:cNvPicPr>
      </xdr:nvPicPr>
      <xdr:blipFill>
        <a:blip xmlns:r="http://schemas.openxmlformats.org/officeDocument/2006/relationships" r:embed="rId1"/>
        <a:stretch>
          <a:fillRect/>
        </a:stretch>
      </xdr:blipFill>
      <xdr:spPr bwMode="auto">
        <a:xfrm>
          <a:off x="1400175" y="484346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33" name="Picture 363" descr="https://apps.fldfs.com/SURVEY/Images/spacer.gif">
          <a:extLst>
            <a:ext uri="{FF2B5EF4-FFF2-40B4-BE49-F238E27FC236}">
              <a16:creationId xmlns:a16="http://schemas.microsoft.com/office/drawing/2014/main" id="{00000000-0008-0000-0A00-000055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34" name="Picture 363" descr="https://apps.fldfs.com/SURVEY/Images/spacer.gif">
          <a:extLst>
            <a:ext uri="{FF2B5EF4-FFF2-40B4-BE49-F238E27FC236}">
              <a16:creationId xmlns:a16="http://schemas.microsoft.com/office/drawing/2014/main" id="{00000000-0008-0000-0A00-000056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35" name="Picture 363" descr="https://apps.fldfs.com/SURVEY/Images/spacer.gif">
          <a:extLst>
            <a:ext uri="{FF2B5EF4-FFF2-40B4-BE49-F238E27FC236}">
              <a16:creationId xmlns:a16="http://schemas.microsoft.com/office/drawing/2014/main" id="{00000000-0008-0000-0A00-000057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36" name="Picture 363" descr="https://apps.fldfs.com/SURVEY/Images/spacer.gif">
          <a:extLst>
            <a:ext uri="{FF2B5EF4-FFF2-40B4-BE49-F238E27FC236}">
              <a16:creationId xmlns:a16="http://schemas.microsoft.com/office/drawing/2014/main" id="{00000000-0008-0000-0A00-000058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37" name="Picture 363" descr="https://apps.fldfs.com/SURVEY/Images/spacer.gif">
          <a:extLst>
            <a:ext uri="{FF2B5EF4-FFF2-40B4-BE49-F238E27FC236}">
              <a16:creationId xmlns:a16="http://schemas.microsoft.com/office/drawing/2014/main" id="{00000000-0008-0000-0A00-000059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38" name="Picture 363" descr="https://apps.fldfs.com/SURVEY/Images/spacer.gif">
          <a:extLst>
            <a:ext uri="{FF2B5EF4-FFF2-40B4-BE49-F238E27FC236}">
              <a16:creationId xmlns:a16="http://schemas.microsoft.com/office/drawing/2014/main" id="{00000000-0008-0000-0A00-00005A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39" name="Picture 363" descr="https://apps.fldfs.com/SURVEY/Images/spacer.gif">
          <a:extLst>
            <a:ext uri="{FF2B5EF4-FFF2-40B4-BE49-F238E27FC236}">
              <a16:creationId xmlns:a16="http://schemas.microsoft.com/office/drawing/2014/main" id="{00000000-0008-0000-0A00-00005B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40" name="Picture 363" descr="https://apps.fldfs.com/SURVEY/Images/spacer.gif">
          <a:extLst>
            <a:ext uri="{FF2B5EF4-FFF2-40B4-BE49-F238E27FC236}">
              <a16:creationId xmlns:a16="http://schemas.microsoft.com/office/drawing/2014/main" id="{00000000-0008-0000-0A00-00005C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41" name="Picture 363" descr="https://apps.fldfs.com/SURVEY/Images/spacer.gif">
          <a:extLst>
            <a:ext uri="{FF2B5EF4-FFF2-40B4-BE49-F238E27FC236}">
              <a16:creationId xmlns:a16="http://schemas.microsoft.com/office/drawing/2014/main" id="{00000000-0008-0000-0A00-00005D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42" name="Picture 363" descr="https://apps.fldfs.com/SURVEY/Images/spacer.gif">
          <a:extLst>
            <a:ext uri="{FF2B5EF4-FFF2-40B4-BE49-F238E27FC236}">
              <a16:creationId xmlns:a16="http://schemas.microsoft.com/office/drawing/2014/main" id="{00000000-0008-0000-0A00-00005E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43" name="Picture 363" descr="https://apps.fldfs.com/SURVEY/Images/spacer.gif">
          <a:extLst>
            <a:ext uri="{FF2B5EF4-FFF2-40B4-BE49-F238E27FC236}">
              <a16:creationId xmlns:a16="http://schemas.microsoft.com/office/drawing/2014/main" id="{00000000-0008-0000-0A00-00005F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44" name="Picture 363" descr="https://apps.fldfs.com/SURVEY/Images/spacer.gif">
          <a:extLst>
            <a:ext uri="{FF2B5EF4-FFF2-40B4-BE49-F238E27FC236}">
              <a16:creationId xmlns:a16="http://schemas.microsoft.com/office/drawing/2014/main" id="{00000000-0008-0000-0A00-000060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247</xdr:row>
      <xdr:rowOff>0</xdr:rowOff>
    </xdr:from>
    <xdr:to>
      <xdr:col>8</xdr:col>
      <xdr:colOff>9525</xdr:colOff>
      <xdr:row>247</xdr:row>
      <xdr:rowOff>9525</xdr:rowOff>
    </xdr:to>
    <xdr:pic>
      <xdr:nvPicPr>
        <xdr:cNvPr id="2145" name="Picture 363" descr="https://apps.fldfs.com/SURVEY/Images/spacer.gif">
          <a:extLst>
            <a:ext uri="{FF2B5EF4-FFF2-40B4-BE49-F238E27FC236}">
              <a16:creationId xmlns:a16="http://schemas.microsoft.com/office/drawing/2014/main" id="{00000000-0008-0000-0A00-000061080000}"/>
            </a:ext>
          </a:extLst>
        </xdr:cNvPr>
        <xdr:cNvPicPr>
          <a:picLocks noChangeAspect="1"/>
        </xdr:cNvPicPr>
      </xdr:nvPicPr>
      <xdr:blipFill>
        <a:blip xmlns:r="http://schemas.openxmlformats.org/officeDocument/2006/relationships" r:embed="rId1"/>
        <a:stretch>
          <a:fillRect/>
        </a:stretch>
      </xdr:blipFill>
      <xdr:spPr bwMode="auto">
        <a:xfrm>
          <a:off x="1400175" y="486251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46" name="Picture 363" descr="https://apps.fldfs.com/SURVEY/Images/spacer.gif">
          <a:extLst>
            <a:ext uri="{FF2B5EF4-FFF2-40B4-BE49-F238E27FC236}">
              <a16:creationId xmlns:a16="http://schemas.microsoft.com/office/drawing/2014/main" id="{00000000-0008-0000-0A00-000062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47" name="Picture 363" descr="https://apps.fldfs.com/SURVEY/Images/spacer.gif">
          <a:extLst>
            <a:ext uri="{FF2B5EF4-FFF2-40B4-BE49-F238E27FC236}">
              <a16:creationId xmlns:a16="http://schemas.microsoft.com/office/drawing/2014/main" id="{00000000-0008-0000-0A00-000063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48" name="Picture 363" descr="https://apps.fldfs.com/SURVEY/Images/spacer.gif">
          <a:extLst>
            <a:ext uri="{FF2B5EF4-FFF2-40B4-BE49-F238E27FC236}">
              <a16:creationId xmlns:a16="http://schemas.microsoft.com/office/drawing/2014/main" id="{00000000-0008-0000-0A00-000064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49" name="Picture 363" descr="https://apps.fldfs.com/SURVEY/Images/spacer.gif">
          <a:extLst>
            <a:ext uri="{FF2B5EF4-FFF2-40B4-BE49-F238E27FC236}">
              <a16:creationId xmlns:a16="http://schemas.microsoft.com/office/drawing/2014/main" id="{00000000-0008-0000-0A00-000065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0" name="Picture 363" descr="https://apps.fldfs.com/SURVEY/Images/spacer.gif">
          <a:extLst>
            <a:ext uri="{FF2B5EF4-FFF2-40B4-BE49-F238E27FC236}">
              <a16:creationId xmlns:a16="http://schemas.microsoft.com/office/drawing/2014/main" id="{00000000-0008-0000-0A00-000066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1" name="Picture 363" descr="https://apps.fldfs.com/SURVEY/Images/spacer.gif">
          <a:extLst>
            <a:ext uri="{FF2B5EF4-FFF2-40B4-BE49-F238E27FC236}">
              <a16:creationId xmlns:a16="http://schemas.microsoft.com/office/drawing/2014/main" id="{00000000-0008-0000-0A00-000067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2" name="Picture 363" descr="https://apps.fldfs.com/SURVEY/Images/spacer.gif">
          <a:extLst>
            <a:ext uri="{FF2B5EF4-FFF2-40B4-BE49-F238E27FC236}">
              <a16:creationId xmlns:a16="http://schemas.microsoft.com/office/drawing/2014/main" id="{00000000-0008-0000-0A00-000068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3" name="Picture 363" descr="https://apps.fldfs.com/SURVEY/Images/spacer.gif">
          <a:extLst>
            <a:ext uri="{FF2B5EF4-FFF2-40B4-BE49-F238E27FC236}">
              <a16:creationId xmlns:a16="http://schemas.microsoft.com/office/drawing/2014/main" id="{00000000-0008-0000-0A00-000069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4" name="Picture 363" descr="https://apps.fldfs.com/SURVEY/Images/spacer.gif">
          <a:extLst>
            <a:ext uri="{FF2B5EF4-FFF2-40B4-BE49-F238E27FC236}">
              <a16:creationId xmlns:a16="http://schemas.microsoft.com/office/drawing/2014/main" id="{00000000-0008-0000-0A00-00006A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5" name="Picture 363" descr="https://apps.fldfs.com/SURVEY/Images/spacer.gif">
          <a:extLst>
            <a:ext uri="{FF2B5EF4-FFF2-40B4-BE49-F238E27FC236}">
              <a16:creationId xmlns:a16="http://schemas.microsoft.com/office/drawing/2014/main" id="{00000000-0008-0000-0A00-00006B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6" name="Picture 363" descr="https://apps.fldfs.com/SURVEY/Images/spacer.gif">
          <a:extLst>
            <a:ext uri="{FF2B5EF4-FFF2-40B4-BE49-F238E27FC236}">
              <a16:creationId xmlns:a16="http://schemas.microsoft.com/office/drawing/2014/main" id="{00000000-0008-0000-0A00-00006C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7" name="Picture 363" descr="https://apps.fldfs.com/SURVEY/Images/spacer.gif">
          <a:extLst>
            <a:ext uri="{FF2B5EF4-FFF2-40B4-BE49-F238E27FC236}">
              <a16:creationId xmlns:a16="http://schemas.microsoft.com/office/drawing/2014/main" id="{00000000-0008-0000-0A00-00006D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248</xdr:row>
      <xdr:rowOff>0</xdr:rowOff>
    </xdr:from>
    <xdr:to>
      <xdr:col>8</xdr:col>
      <xdr:colOff>9525</xdr:colOff>
      <xdr:row>248</xdr:row>
      <xdr:rowOff>9525</xdr:rowOff>
    </xdr:to>
    <xdr:pic>
      <xdr:nvPicPr>
        <xdr:cNvPr id="2158" name="Picture 363" descr="https://apps.fldfs.com/SURVEY/Images/spacer.gif">
          <a:extLst>
            <a:ext uri="{FF2B5EF4-FFF2-40B4-BE49-F238E27FC236}">
              <a16:creationId xmlns:a16="http://schemas.microsoft.com/office/drawing/2014/main" id="{00000000-0008-0000-0A00-00006E080000}"/>
            </a:ext>
          </a:extLst>
        </xdr:cNvPr>
        <xdr:cNvPicPr>
          <a:picLocks noChangeAspect="1"/>
        </xdr:cNvPicPr>
      </xdr:nvPicPr>
      <xdr:blipFill>
        <a:blip xmlns:r="http://schemas.openxmlformats.org/officeDocument/2006/relationships" r:embed="rId1"/>
        <a:stretch>
          <a:fillRect/>
        </a:stretch>
      </xdr:blipFill>
      <xdr:spPr bwMode="auto">
        <a:xfrm>
          <a:off x="1400175" y="488156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59" name="Picture 363" descr="https://apps.fldfs.com/SURVEY/Images/spacer.gif">
          <a:extLst>
            <a:ext uri="{FF2B5EF4-FFF2-40B4-BE49-F238E27FC236}">
              <a16:creationId xmlns:a16="http://schemas.microsoft.com/office/drawing/2014/main" id="{00000000-0008-0000-0A00-00006F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0" name="Picture 363" descr="https://apps.fldfs.com/SURVEY/Images/spacer.gif">
          <a:extLst>
            <a:ext uri="{FF2B5EF4-FFF2-40B4-BE49-F238E27FC236}">
              <a16:creationId xmlns:a16="http://schemas.microsoft.com/office/drawing/2014/main" id="{00000000-0008-0000-0A00-000070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1" name="Picture 363" descr="https://apps.fldfs.com/SURVEY/Images/spacer.gif">
          <a:extLst>
            <a:ext uri="{FF2B5EF4-FFF2-40B4-BE49-F238E27FC236}">
              <a16:creationId xmlns:a16="http://schemas.microsoft.com/office/drawing/2014/main" id="{00000000-0008-0000-0A00-000071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2" name="Picture 363" descr="https://apps.fldfs.com/SURVEY/Images/spacer.gif">
          <a:extLst>
            <a:ext uri="{FF2B5EF4-FFF2-40B4-BE49-F238E27FC236}">
              <a16:creationId xmlns:a16="http://schemas.microsoft.com/office/drawing/2014/main" id="{00000000-0008-0000-0A00-000072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3" name="Picture 363" descr="https://apps.fldfs.com/SURVEY/Images/spacer.gif">
          <a:extLst>
            <a:ext uri="{FF2B5EF4-FFF2-40B4-BE49-F238E27FC236}">
              <a16:creationId xmlns:a16="http://schemas.microsoft.com/office/drawing/2014/main" id="{00000000-0008-0000-0A00-000073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4" name="Picture 363" descr="https://apps.fldfs.com/SURVEY/Images/spacer.gif">
          <a:extLst>
            <a:ext uri="{FF2B5EF4-FFF2-40B4-BE49-F238E27FC236}">
              <a16:creationId xmlns:a16="http://schemas.microsoft.com/office/drawing/2014/main" id="{00000000-0008-0000-0A00-000074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5" name="Picture 363" descr="https://apps.fldfs.com/SURVEY/Images/spacer.gif">
          <a:extLst>
            <a:ext uri="{FF2B5EF4-FFF2-40B4-BE49-F238E27FC236}">
              <a16:creationId xmlns:a16="http://schemas.microsoft.com/office/drawing/2014/main" id="{00000000-0008-0000-0A00-000075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6" name="Picture 363" descr="https://apps.fldfs.com/SURVEY/Images/spacer.gif">
          <a:extLst>
            <a:ext uri="{FF2B5EF4-FFF2-40B4-BE49-F238E27FC236}">
              <a16:creationId xmlns:a16="http://schemas.microsoft.com/office/drawing/2014/main" id="{00000000-0008-0000-0A00-000076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7" name="Picture 363" descr="https://apps.fldfs.com/SURVEY/Images/spacer.gif">
          <a:extLst>
            <a:ext uri="{FF2B5EF4-FFF2-40B4-BE49-F238E27FC236}">
              <a16:creationId xmlns:a16="http://schemas.microsoft.com/office/drawing/2014/main" id="{00000000-0008-0000-0A00-000077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8" name="Picture 363" descr="https://apps.fldfs.com/SURVEY/Images/spacer.gif">
          <a:extLst>
            <a:ext uri="{FF2B5EF4-FFF2-40B4-BE49-F238E27FC236}">
              <a16:creationId xmlns:a16="http://schemas.microsoft.com/office/drawing/2014/main" id="{00000000-0008-0000-0A00-000078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69" name="Picture 363" descr="https://apps.fldfs.com/SURVEY/Images/spacer.gif">
          <a:extLst>
            <a:ext uri="{FF2B5EF4-FFF2-40B4-BE49-F238E27FC236}">
              <a16:creationId xmlns:a16="http://schemas.microsoft.com/office/drawing/2014/main" id="{00000000-0008-0000-0A00-000079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70" name="Picture 363" descr="https://apps.fldfs.com/SURVEY/Images/spacer.gif">
          <a:extLst>
            <a:ext uri="{FF2B5EF4-FFF2-40B4-BE49-F238E27FC236}">
              <a16:creationId xmlns:a16="http://schemas.microsoft.com/office/drawing/2014/main" id="{00000000-0008-0000-0A00-00007A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249</xdr:row>
      <xdr:rowOff>0</xdr:rowOff>
    </xdr:from>
    <xdr:to>
      <xdr:col>8</xdr:col>
      <xdr:colOff>9525</xdr:colOff>
      <xdr:row>249</xdr:row>
      <xdr:rowOff>9525</xdr:rowOff>
    </xdr:to>
    <xdr:pic>
      <xdr:nvPicPr>
        <xdr:cNvPr id="2171" name="Picture 363" descr="https://apps.fldfs.com/SURVEY/Images/spacer.gif">
          <a:extLst>
            <a:ext uri="{FF2B5EF4-FFF2-40B4-BE49-F238E27FC236}">
              <a16:creationId xmlns:a16="http://schemas.microsoft.com/office/drawing/2014/main" id="{00000000-0008-0000-0A00-00007B080000}"/>
            </a:ext>
          </a:extLst>
        </xdr:cNvPr>
        <xdr:cNvPicPr>
          <a:picLocks noChangeAspect="1"/>
        </xdr:cNvPicPr>
      </xdr:nvPicPr>
      <xdr:blipFill>
        <a:blip xmlns:r="http://schemas.openxmlformats.org/officeDocument/2006/relationships" r:embed="rId1"/>
        <a:stretch>
          <a:fillRect/>
        </a:stretch>
      </xdr:blipFill>
      <xdr:spPr bwMode="auto">
        <a:xfrm>
          <a:off x="1400175" y="490061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2" name="Picture 363" descr="https://apps.fldfs.com/SURVEY/Images/spacer.gif">
          <a:extLst>
            <a:ext uri="{FF2B5EF4-FFF2-40B4-BE49-F238E27FC236}">
              <a16:creationId xmlns:a16="http://schemas.microsoft.com/office/drawing/2014/main" id="{00000000-0008-0000-0A00-00007C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3" name="Picture 363" descr="https://apps.fldfs.com/SURVEY/Images/spacer.gif">
          <a:extLst>
            <a:ext uri="{FF2B5EF4-FFF2-40B4-BE49-F238E27FC236}">
              <a16:creationId xmlns:a16="http://schemas.microsoft.com/office/drawing/2014/main" id="{00000000-0008-0000-0A00-00007D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4" name="Picture 363" descr="https://apps.fldfs.com/SURVEY/Images/spacer.gif">
          <a:extLst>
            <a:ext uri="{FF2B5EF4-FFF2-40B4-BE49-F238E27FC236}">
              <a16:creationId xmlns:a16="http://schemas.microsoft.com/office/drawing/2014/main" id="{00000000-0008-0000-0A00-00007E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5" name="Picture 363" descr="https://apps.fldfs.com/SURVEY/Images/spacer.gif">
          <a:extLst>
            <a:ext uri="{FF2B5EF4-FFF2-40B4-BE49-F238E27FC236}">
              <a16:creationId xmlns:a16="http://schemas.microsoft.com/office/drawing/2014/main" id="{00000000-0008-0000-0A00-00007F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6" name="Picture 363" descr="https://apps.fldfs.com/SURVEY/Images/spacer.gif">
          <a:extLst>
            <a:ext uri="{FF2B5EF4-FFF2-40B4-BE49-F238E27FC236}">
              <a16:creationId xmlns:a16="http://schemas.microsoft.com/office/drawing/2014/main" id="{00000000-0008-0000-0A00-000080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7" name="Picture 363" descr="https://apps.fldfs.com/SURVEY/Images/spacer.gif">
          <a:extLst>
            <a:ext uri="{FF2B5EF4-FFF2-40B4-BE49-F238E27FC236}">
              <a16:creationId xmlns:a16="http://schemas.microsoft.com/office/drawing/2014/main" id="{00000000-0008-0000-0A00-000081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8" name="Picture 363" descr="https://apps.fldfs.com/SURVEY/Images/spacer.gif">
          <a:extLst>
            <a:ext uri="{FF2B5EF4-FFF2-40B4-BE49-F238E27FC236}">
              <a16:creationId xmlns:a16="http://schemas.microsoft.com/office/drawing/2014/main" id="{00000000-0008-0000-0A00-000082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79" name="Picture 363" descr="https://apps.fldfs.com/SURVEY/Images/spacer.gif">
          <a:extLst>
            <a:ext uri="{FF2B5EF4-FFF2-40B4-BE49-F238E27FC236}">
              <a16:creationId xmlns:a16="http://schemas.microsoft.com/office/drawing/2014/main" id="{00000000-0008-0000-0A00-000083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80" name="Picture 363" descr="https://apps.fldfs.com/SURVEY/Images/spacer.gif">
          <a:extLst>
            <a:ext uri="{FF2B5EF4-FFF2-40B4-BE49-F238E27FC236}">
              <a16:creationId xmlns:a16="http://schemas.microsoft.com/office/drawing/2014/main" id="{00000000-0008-0000-0A00-000084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81" name="Picture 363" descr="https://apps.fldfs.com/SURVEY/Images/spacer.gif">
          <a:extLst>
            <a:ext uri="{FF2B5EF4-FFF2-40B4-BE49-F238E27FC236}">
              <a16:creationId xmlns:a16="http://schemas.microsoft.com/office/drawing/2014/main" id="{00000000-0008-0000-0A00-000085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82" name="Picture 363" descr="https://apps.fldfs.com/SURVEY/Images/spacer.gif">
          <a:extLst>
            <a:ext uri="{FF2B5EF4-FFF2-40B4-BE49-F238E27FC236}">
              <a16:creationId xmlns:a16="http://schemas.microsoft.com/office/drawing/2014/main" id="{00000000-0008-0000-0A00-000086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83" name="Picture 363" descr="https://apps.fldfs.com/SURVEY/Images/spacer.gif">
          <a:extLst>
            <a:ext uri="{FF2B5EF4-FFF2-40B4-BE49-F238E27FC236}">
              <a16:creationId xmlns:a16="http://schemas.microsoft.com/office/drawing/2014/main" id="{00000000-0008-0000-0A00-000087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250</xdr:row>
      <xdr:rowOff>0</xdr:rowOff>
    </xdr:from>
    <xdr:to>
      <xdr:col>8</xdr:col>
      <xdr:colOff>9525</xdr:colOff>
      <xdr:row>250</xdr:row>
      <xdr:rowOff>9525</xdr:rowOff>
    </xdr:to>
    <xdr:pic>
      <xdr:nvPicPr>
        <xdr:cNvPr id="2184" name="Picture 363" descr="https://apps.fldfs.com/SURVEY/Images/spacer.gif">
          <a:extLst>
            <a:ext uri="{FF2B5EF4-FFF2-40B4-BE49-F238E27FC236}">
              <a16:creationId xmlns:a16="http://schemas.microsoft.com/office/drawing/2014/main" id="{00000000-0008-0000-0A00-000088080000}"/>
            </a:ext>
          </a:extLst>
        </xdr:cNvPr>
        <xdr:cNvPicPr>
          <a:picLocks noChangeAspect="1"/>
        </xdr:cNvPicPr>
      </xdr:nvPicPr>
      <xdr:blipFill>
        <a:blip xmlns:r="http://schemas.openxmlformats.org/officeDocument/2006/relationships" r:embed="rId1"/>
        <a:stretch>
          <a:fillRect/>
        </a:stretch>
      </xdr:blipFill>
      <xdr:spPr bwMode="auto">
        <a:xfrm>
          <a:off x="1400175" y="491966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85" name="Picture 363" descr="https://apps.fldfs.com/SURVEY/Images/spacer.gif">
          <a:extLst>
            <a:ext uri="{FF2B5EF4-FFF2-40B4-BE49-F238E27FC236}">
              <a16:creationId xmlns:a16="http://schemas.microsoft.com/office/drawing/2014/main" id="{00000000-0008-0000-0A00-000089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86" name="Picture 363" descr="https://apps.fldfs.com/SURVEY/Images/spacer.gif">
          <a:extLst>
            <a:ext uri="{FF2B5EF4-FFF2-40B4-BE49-F238E27FC236}">
              <a16:creationId xmlns:a16="http://schemas.microsoft.com/office/drawing/2014/main" id="{00000000-0008-0000-0A00-00008A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87" name="Picture 363" descr="https://apps.fldfs.com/SURVEY/Images/spacer.gif">
          <a:extLst>
            <a:ext uri="{FF2B5EF4-FFF2-40B4-BE49-F238E27FC236}">
              <a16:creationId xmlns:a16="http://schemas.microsoft.com/office/drawing/2014/main" id="{00000000-0008-0000-0A00-00008B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88" name="Picture 363" descr="https://apps.fldfs.com/SURVEY/Images/spacer.gif">
          <a:extLst>
            <a:ext uri="{FF2B5EF4-FFF2-40B4-BE49-F238E27FC236}">
              <a16:creationId xmlns:a16="http://schemas.microsoft.com/office/drawing/2014/main" id="{00000000-0008-0000-0A00-00008C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89" name="Picture 363" descr="https://apps.fldfs.com/SURVEY/Images/spacer.gif">
          <a:extLst>
            <a:ext uri="{FF2B5EF4-FFF2-40B4-BE49-F238E27FC236}">
              <a16:creationId xmlns:a16="http://schemas.microsoft.com/office/drawing/2014/main" id="{00000000-0008-0000-0A00-00008D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0" name="Picture 363" descr="https://apps.fldfs.com/SURVEY/Images/spacer.gif">
          <a:extLst>
            <a:ext uri="{FF2B5EF4-FFF2-40B4-BE49-F238E27FC236}">
              <a16:creationId xmlns:a16="http://schemas.microsoft.com/office/drawing/2014/main" id="{00000000-0008-0000-0A00-00008E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1" name="Picture 363" descr="https://apps.fldfs.com/SURVEY/Images/spacer.gif">
          <a:extLst>
            <a:ext uri="{FF2B5EF4-FFF2-40B4-BE49-F238E27FC236}">
              <a16:creationId xmlns:a16="http://schemas.microsoft.com/office/drawing/2014/main" id="{00000000-0008-0000-0A00-00008F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2" name="Picture 363" descr="https://apps.fldfs.com/SURVEY/Images/spacer.gif">
          <a:extLst>
            <a:ext uri="{FF2B5EF4-FFF2-40B4-BE49-F238E27FC236}">
              <a16:creationId xmlns:a16="http://schemas.microsoft.com/office/drawing/2014/main" id="{00000000-0008-0000-0A00-000090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3" name="Picture 363" descr="https://apps.fldfs.com/SURVEY/Images/spacer.gif">
          <a:extLst>
            <a:ext uri="{FF2B5EF4-FFF2-40B4-BE49-F238E27FC236}">
              <a16:creationId xmlns:a16="http://schemas.microsoft.com/office/drawing/2014/main" id="{00000000-0008-0000-0A00-000091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4" name="Picture 363" descr="https://apps.fldfs.com/SURVEY/Images/spacer.gif">
          <a:extLst>
            <a:ext uri="{FF2B5EF4-FFF2-40B4-BE49-F238E27FC236}">
              <a16:creationId xmlns:a16="http://schemas.microsoft.com/office/drawing/2014/main" id="{00000000-0008-0000-0A00-000092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5" name="Picture 363" descr="https://apps.fldfs.com/SURVEY/Images/spacer.gif">
          <a:extLst>
            <a:ext uri="{FF2B5EF4-FFF2-40B4-BE49-F238E27FC236}">
              <a16:creationId xmlns:a16="http://schemas.microsoft.com/office/drawing/2014/main" id="{00000000-0008-0000-0A00-000093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6" name="Picture 363" descr="https://apps.fldfs.com/SURVEY/Images/spacer.gif">
          <a:extLst>
            <a:ext uri="{FF2B5EF4-FFF2-40B4-BE49-F238E27FC236}">
              <a16:creationId xmlns:a16="http://schemas.microsoft.com/office/drawing/2014/main" id="{00000000-0008-0000-0A00-000094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251</xdr:row>
      <xdr:rowOff>0</xdr:rowOff>
    </xdr:from>
    <xdr:to>
      <xdr:col>8</xdr:col>
      <xdr:colOff>9525</xdr:colOff>
      <xdr:row>251</xdr:row>
      <xdr:rowOff>9525</xdr:rowOff>
    </xdr:to>
    <xdr:pic>
      <xdr:nvPicPr>
        <xdr:cNvPr id="2197" name="Picture 363" descr="https://apps.fldfs.com/SURVEY/Images/spacer.gif">
          <a:extLst>
            <a:ext uri="{FF2B5EF4-FFF2-40B4-BE49-F238E27FC236}">
              <a16:creationId xmlns:a16="http://schemas.microsoft.com/office/drawing/2014/main" id="{00000000-0008-0000-0A00-000095080000}"/>
            </a:ext>
          </a:extLst>
        </xdr:cNvPr>
        <xdr:cNvPicPr>
          <a:picLocks noChangeAspect="1"/>
        </xdr:cNvPicPr>
      </xdr:nvPicPr>
      <xdr:blipFill>
        <a:blip xmlns:r="http://schemas.openxmlformats.org/officeDocument/2006/relationships" r:embed="rId1"/>
        <a:stretch>
          <a:fillRect/>
        </a:stretch>
      </xdr:blipFill>
      <xdr:spPr bwMode="auto">
        <a:xfrm>
          <a:off x="1400175" y="493871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198" name="Picture 363" descr="https://apps.fldfs.com/SURVEY/Images/spacer.gif">
          <a:extLst>
            <a:ext uri="{FF2B5EF4-FFF2-40B4-BE49-F238E27FC236}">
              <a16:creationId xmlns:a16="http://schemas.microsoft.com/office/drawing/2014/main" id="{00000000-0008-0000-0A00-000096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199" name="Picture 363" descr="https://apps.fldfs.com/SURVEY/Images/spacer.gif">
          <a:extLst>
            <a:ext uri="{FF2B5EF4-FFF2-40B4-BE49-F238E27FC236}">
              <a16:creationId xmlns:a16="http://schemas.microsoft.com/office/drawing/2014/main" id="{00000000-0008-0000-0A00-000097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0" name="Picture 363" descr="https://apps.fldfs.com/SURVEY/Images/spacer.gif">
          <a:extLst>
            <a:ext uri="{FF2B5EF4-FFF2-40B4-BE49-F238E27FC236}">
              <a16:creationId xmlns:a16="http://schemas.microsoft.com/office/drawing/2014/main" id="{00000000-0008-0000-0A00-000098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1" name="Picture 363" descr="https://apps.fldfs.com/SURVEY/Images/spacer.gif">
          <a:extLst>
            <a:ext uri="{FF2B5EF4-FFF2-40B4-BE49-F238E27FC236}">
              <a16:creationId xmlns:a16="http://schemas.microsoft.com/office/drawing/2014/main" id="{00000000-0008-0000-0A00-000099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2" name="Picture 363" descr="https://apps.fldfs.com/SURVEY/Images/spacer.gif">
          <a:extLst>
            <a:ext uri="{FF2B5EF4-FFF2-40B4-BE49-F238E27FC236}">
              <a16:creationId xmlns:a16="http://schemas.microsoft.com/office/drawing/2014/main" id="{00000000-0008-0000-0A00-00009A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3" name="Picture 363" descr="https://apps.fldfs.com/SURVEY/Images/spacer.gif">
          <a:extLst>
            <a:ext uri="{FF2B5EF4-FFF2-40B4-BE49-F238E27FC236}">
              <a16:creationId xmlns:a16="http://schemas.microsoft.com/office/drawing/2014/main" id="{00000000-0008-0000-0A00-00009B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4" name="Picture 363" descr="https://apps.fldfs.com/SURVEY/Images/spacer.gif">
          <a:extLst>
            <a:ext uri="{FF2B5EF4-FFF2-40B4-BE49-F238E27FC236}">
              <a16:creationId xmlns:a16="http://schemas.microsoft.com/office/drawing/2014/main" id="{00000000-0008-0000-0A00-00009C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5" name="Picture 363" descr="https://apps.fldfs.com/SURVEY/Images/spacer.gif">
          <a:extLst>
            <a:ext uri="{FF2B5EF4-FFF2-40B4-BE49-F238E27FC236}">
              <a16:creationId xmlns:a16="http://schemas.microsoft.com/office/drawing/2014/main" id="{00000000-0008-0000-0A00-00009D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6" name="Picture 363" descr="https://apps.fldfs.com/SURVEY/Images/spacer.gif">
          <a:extLst>
            <a:ext uri="{FF2B5EF4-FFF2-40B4-BE49-F238E27FC236}">
              <a16:creationId xmlns:a16="http://schemas.microsoft.com/office/drawing/2014/main" id="{00000000-0008-0000-0A00-00009E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7" name="Picture 363" descr="https://apps.fldfs.com/SURVEY/Images/spacer.gif">
          <a:extLst>
            <a:ext uri="{FF2B5EF4-FFF2-40B4-BE49-F238E27FC236}">
              <a16:creationId xmlns:a16="http://schemas.microsoft.com/office/drawing/2014/main" id="{00000000-0008-0000-0A00-00009F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8" name="Picture 363" descr="https://apps.fldfs.com/SURVEY/Images/spacer.gif">
          <a:extLst>
            <a:ext uri="{FF2B5EF4-FFF2-40B4-BE49-F238E27FC236}">
              <a16:creationId xmlns:a16="http://schemas.microsoft.com/office/drawing/2014/main" id="{00000000-0008-0000-0A00-0000A0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09" name="Picture 363" descr="https://apps.fldfs.com/SURVEY/Images/spacer.gif">
          <a:extLst>
            <a:ext uri="{FF2B5EF4-FFF2-40B4-BE49-F238E27FC236}">
              <a16:creationId xmlns:a16="http://schemas.microsoft.com/office/drawing/2014/main" id="{00000000-0008-0000-0A00-0000A1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252</xdr:row>
      <xdr:rowOff>0</xdr:rowOff>
    </xdr:from>
    <xdr:to>
      <xdr:col>8</xdr:col>
      <xdr:colOff>9525</xdr:colOff>
      <xdr:row>252</xdr:row>
      <xdr:rowOff>9525</xdr:rowOff>
    </xdr:to>
    <xdr:pic>
      <xdr:nvPicPr>
        <xdr:cNvPr id="2210" name="Picture 363" descr="https://apps.fldfs.com/SURVEY/Images/spacer.gif">
          <a:extLst>
            <a:ext uri="{FF2B5EF4-FFF2-40B4-BE49-F238E27FC236}">
              <a16:creationId xmlns:a16="http://schemas.microsoft.com/office/drawing/2014/main" id="{00000000-0008-0000-0A00-0000A2080000}"/>
            </a:ext>
          </a:extLst>
        </xdr:cNvPr>
        <xdr:cNvPicPr>
          <a:picLocks noChangeAspect="1"/>
        </xdr:cNvPicPr>
      </xdr:nvPicPr>
      <xdr:blipFill>
        <a:blip xmlns:r="http://schemas.openxmlformats.org/officeDocument/2006/relationships" r:embed="rId1"/>
        <a:stretch>
          <a:fillRect/>
        </a:stretch>
      </xdr:blipFill>
      <xdr:spPr bwMode="auto">
        <a:xfrm>
          <a:off x="1400175" y="495776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1" name="Picture 363" descr="https://apps.fldfs.com/SURVEY/Images/spacer.gif">
          <a:extLst>
            <a:ext uri="{FF2B5EF4-FFF2-40B4-BE49-F238E27FC236}">
              <a16:creationId xmlns:a16="http://schemas.microsoft.com/office/drawing/2014/main" id="{00000000-0008-0000-0A00-0000A3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2" name="Picture 363" descr="https://apps.fldfs.com/SURVEY/Images/spacer.gif">
          <a:extLst>
            <a:ext uri="{FF2B5EF4-FFF2-40B4-BE49-F238E27FC236}">
              <a16:creationId xmlns:a16="http://schemas.microsoft.com/office/drawing/2014/main" id="{00000000-0008-0000-0A00-0000A4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3" name="Picture 363" descr="https://apps.fldfs.com/SURVEY/Images/spacer.gif">
          <a:extLst>
            <a:ext uri="{FF2B5EF4-FFF2-40B4-BE49-F238E27FC236}">
              <a16:creationId xmlns:a16="http://schemas.microsoft.com/office/drawing/2014/main" id="{00000000-0008-0000-0A00-0000A5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4" name="Picture 363" descr="https://apps.fldfs.com/SURVEY/Images/spacer.gif">
          <a:extLst>
            <a:ext uri="{FF2B5EF4-FFF2-40B4-BE49-F238E27FC236}">
              <a16:creationId xmlns:a16="http://schemas.microsoft.com/office/drawing/2014/main" id="{00000000-0008-0000-0A00-0000A6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5" name="Picture 363" descr="https://apps.fldfs.com/SURVEY/Images/spacer.gif">
          <a:extLst>
            <a:ext uri="{FF2B5EF4-FFF2-40B4-BE49-F238E27FC236}">
              <a16:creationId xmlns:a16="http://schemas.microsoft.com/office/drawing/2014/main" id="{00000000-0008-0000-0A00-0000A7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6" name="Picture 363" descr="https://apps.fldfs.com/SURVEY/Images/spacer.gif">
          <a:extLst>
            <a:ext uri="{FF2B5EF4-FFF2-40B4-BE49-F238E27FC236}">
              <a16:creationId xmlns:a16="http://schemas.microsoft.com/office/drawing/2014/main" id="{00000000-0008-0000-0A00-0000A8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7" name="Picture 363" descr="https://apps.fldfs.com/SURVEY/Images/spacer.gif">
          <a:extLst>
            <a:ext uri="{FF2B5EF4-FFF2-40B4-BE49-F238E27FC236}">
              <a16:creationId xmlns:a16="http://schemas.microsoft.com/office/drawing/2014/main" id="{00000000-0008-0000-0A00-0000A9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8" name="Picture 363" descr="https://apps.fldfs.com/SURVEY/Images/spacer.gif">
          <a:extLst>
            <a:ext uri="{FF2B5EF4-FFF2-40B4-BE49-F238E27FC236}">
              <a16:creationId xmlns:a16="http://schemas.microsoft.com/office/drawing/2014/main" id="{00000000-0008-0000-0A00-0000AA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19" name="Picture 363" descr="https://apps.fldfs.com/SURVEY/Images/spacer.gif">
          <a:extLst>
            <a:ext uri="{FF2B5EF4-FFF2-40B4-BE49-F238E27FC236}">
              <a16:creationId xmlns:a16="http://schemas.microsoft.com/office/drawing/2014/main" id="{00000000-0008-0000-0A00-0000AB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20" name="Picture 363" descr="https://apps.fldfs.com/SURVEY/Images/spacer.gif">
          <a:extLst>
            <a:ext uri="{FF2B5EF4-FFF2-40B4-BE49-F238E27FC236}">
              <a16:creationId xmlns:a16="http://schemas.microsoft.com/office/drawing/2014/main" id="{00000000-0008-0000-0A00-0000AC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21" name="Picture 363" descr="https://apps.fldfs.com/SURVEY/Images/spacer.gif">
          <a:extLst>
            <a:ext uri="{FF2B5EF4-FFF2-40B4-BE49-F238E27FC236}">
              <a16:creationId xmlns:a16="http://schemas.microsoft.com/office/drawing/2014/main" id="{00000000-0008-0000-0A00-0000AD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22" name="Picture 363" descr="https://apps.fldfs.com/SURVEY/Images/spacer.gif">
          <a:extLst>
            <a:ext uri="{FF2B5EF4-FFF2-40B4-BE49-F238E27FC236}">
              <a16:creationId xmlns:a16="http://schemas.microsoft.com/office/drawing/2014/main" id="{00000000-0008-0000-0A00-0000AE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253</xdr:row>
      <xdr:rowOff>0</xdr:rowOff>
    </xdr:from>
    <xdr:to>
      <xdr:col>8</xdr:col>
      <xdr:colOff>9525</xdr:colOff>
      <xdr:row>253</xdr:row>
      <xdr:rowOff>9525</xdr:rowOff>
    </xdr:to>
    <xdr:pic>
      <xdr:nvPicPr>
        <xdr:cNvPr id="2223" name="Picture 363" descr="https://apps.fldfs.com/SURVEY/Images/spacer.gif">
          <a:extLst>
            <a:ext uri="{FF2B5EF4-FFF2-40B4-BE49-F238E27FC236}">
              <a16:creationId xmlns:a16="http://schemas.microsoft.com/office/drawing/2014/main" id="{00000000-0008-0000-0A00-0000AF080000}"/>
            </a:ext>
          </a:extLst>
        </xdr:cNvPr>
        <xdr:cNvPicPr>
          <a:picLocks noChangeAspect="1"/>
        </xdr:cNvPicPr>
      </xdr:nvPicPr>
      <xdr:blipFill>
        <a:blip xmlns:r="http://schemas.openxmlformats.org/officeDocument/2006/relationships" r:embed="rId1"/>
        <a:stretch>
          <a:fillRect/>
        </a:stretch>
      </xdr:blipFill>
      <xdr:spPr bwMode="auto">
        <a:xfrm>
          <a:off x="1400175" y="497681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24" name="Picture 363" descr="https://apps.fldfs.com/SURVEY/Images/spacer.gif">
          <a:extLst>
            <a:ext uri="{FF2B5EF4-FFF2-40B4-BE49-F238E27FC236}">
              <a16:creationId xmlns:a16="http://schemas.microsoft.com/office/drawing/2014/main" id="{00000000-0008-0000-0A00-0000B0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25" name="Picture 363" descr="https://apps.fldfs.com/SURVEY/Images/spacer.gif">
          <a:extLst>
            <a:ext uri="{FF2B5EF4-FFF2-40B4-BE49-F238E27FC236}">
              <a16:creationId xmlns:a16="http://schemas.microsoft.com/office/drawing/2014/main" id="{00000000-0008-0000-0A00-0000B1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26" name="Picture 363" descr="https://apps.fldfs.com/SURVEY/Images/spacer.gif">
          <a:extLst>
            <a:ext uri="{FF2B5EF4-FFF2-40B4-BE49-F238E27FC236}">
              <a16:creationId xmlns:a16="http://schemas.microsoft.com/office/drawing/2014/main" id="{00000000-0008-0000-0A00-0000B2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27" name="Picture 363" descr="https://apps.fldfs.com/SURVEY/Images/spacer.gif">
          <a:extLst>
            <a:ext uri="{FF2B5EF4-FFF2-40B4-BE49-F238E27FC236}">
              <a16:creationId xmlns:a16="http://schemas.microsoft.com/office/drawing/2014/main" id="{00000000-0008-0000-0A00-0000B3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28" name="Picture 363" descr="https://apps.fldfs.com/SURVEY/Images/spacer.gif">
          <a:extLst>
            <a:ext uri="{FF2B5EF4-FFF2-40B4-BE49-F238E27FC236}">
              <a16:creationId xmlns:a16="http://schemas.microsoft.com/office/drawing/2014/main" id="{00000000-0008-0000-0A00-0000B4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29" name="Picture 363" descr="https://apps.fldfs.com/SURVEY/Images/spacer.gif">
          <a:extLst>
            <a:ext uri="{FF2B5EF4-FFF2-40B4-BE49-F238E27FC236}">
              <a16:creationId xmlns:a16="http://schemas.microsoft.com/office/drawing/2014/main" id="{00000000-0008-0000-0A00-0000B5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30" name="Picture 363" descr="https://apps.fldfs.com/SURVEY/Images/spacer.gif">
          <a:extLst>
            <a:ext uri="{FF2B5EF4-FFF2-40B4-BE49-F238E27FC236}">
              <a16:creationId xmlns:a16="http://schemas.microsoft.com/office/drawing/2014/main" id="{00000000-0008-0000-0A00-0000B6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31" name="Picture 363" descr="https://apps.fldfs.com/SURVEY/Images/spacer.gif">
          <a:extLst>
            <a:ext uri="{FF2B5EF4-FFF2-40B4-BE49-F238E27FC236}">
              <a16:creationId xmlns:a16="http://schemas.microsoft.com/office/drawing/2014/main" id="{00000000-0008-0000-0A00-0000B7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32" name="Picture 363" descr="https://apps.fldfs.com/SURVEY/Images/spacer.gif">
          <a:extLst>
            <a:ext uri="{FF2B5EF4-FFF2-40B4-BE49-F238E27FC236}">
              <a16:creationId xmlns:a16="http://schemas.microsoft.com/office/drawing/2014/main" id="{00000000-0008-0000-0A00-0000B8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33" name="Picture 363" descr="https://apps.fldfs.com/SURVEY/Images/spacer.gif">
          <a:extLst>
            <a:ext uri="{FF2B5EF4-FFF2-40B4-BE49-F238E27FC236}">
              <a16:creationId xmlns:a16="http://schemas.microsoft.com/office/drawing/2014/main" id="{00000000-0008-0000-0A00-0000B9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34" name="Picture 363" descr="https://apps.fldfs.com/SURVEY/Images/spacer.gif">
          <a:extLst>
            <a:ext uri="{FF2B5EF4-FFF2-40B4-BE49-F238E27FC236}">
              <a16:creationId xmlns:a16="http://schemas.microsoft.com/office/drawing/2014/main" id="{00000000-0008-0000-0A00-0000BA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35" name="Picture 363" descr="https://apps.fldfs.com/SURVEY/Images/spacer.gif">
          <a:extLst>
            <a:ext uri="{FF2B5EF4-FFF2-40B4-BE49-F238E27FC236}">
              <a16:creationId xmlns:a16="http://schemas.microsoft.com/office/drawing/2014/main" id="{00000000-0008-0000-0A00-0000BB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254</xdr:row>
      <xdr:rowOff>0</xdr:rowOff>
    </xdr:from>
    <xdr:to>
      <xdr:col>8</xdr:col>
      <xdr:colOff>9525</xdr:colOff>
      <xdr:row>254</xdr:row>
      <xdr:rowOff>9525</xdr:rowOff>
    </xdr:to>
    <xdr:pic>
      <xdr:nvPicPr>
        <xdr:cNvPr id="2236" name="Picture 363" descr="https://apps.fldfs.com/SURVEY/Images/spacer.gif">
          <a:extLst>
            <a:ext uri="{FF2B5EF4-FFF2-40B4-BE49-F238E27FC236}">
              <a16:creationId xmlns:a16="http://schemas.microsoft.com/office/drawing/2014/main" id="{00000000-0008-0000-0A00-0000BC080000}"/>
            </a:ext>
          </a:extLst>
        </xdr:cNvPr>
        <xdr:cNvPicPr>
          <a:picLocks noChangeAspect="1"/>
        </xdr:cNvPicPr>
      </xdr:nvPicPr>
      <xdr:blipFill>
        <a:blip xmlns:r="http://schemas.openxmlformats.org/officeDocument/2006/relationships" r:embed="rId1"/>
        <a:stretch>
          <a:fillRect/>
        </a:stretch>
      </xdr:blipFill>
      <xdr:spPr bwMode="auto">
        <a:xfrm>
          <a:off x="1400175" y="499586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37" name="Picture 363" descr="https://apps.fldfs.com/SURVEY/Images/spacer.gif">
          <a:extLst>
            <a:ext uri="{FF2B5EF4-FFF2-40B4-BE49-F238E27FC236}">
              <a16:creationId xmlns:a16="http://schemas.microsoft.com/office/drawing/2014/main" id="{00000000-0008-0000-0A00-0000BD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38" name="Picture 363" descr="https://apps.fldfs.com/SURVEY/Images/spacer.gif">
          <a:extLst>
            <a:ext uri="{FF2B5EF4-FFF2-40B4-BE49-F238E27FC236}">
              <a16:creationId xmlns:a16="http://schemas.microsoft.com/office/drawing/2014/main" id="{00000000-0008-0000-0A00-0000BE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39" name="Picture 363" descr="https://apps.fldfs.com/SURVEY/Images/spacer.gif">
          <a:extLst>
            <a:ext uri="{FF2B5EF4-FFF2-40B4-BE49-F238E27FC236}">
              <a16:creationId xmlns:a16="http://schemas.microsoft.com/office/drawing/2014/main" id="{00000000-0008-0000-0A00-0000BF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0" name="Picture 363" descr="https://apps.fldfs.com/SURVEY/Images/spacer.gif">
          <a:extLst>
            <a:ext uri="{FF2B5EF4-FFF2-40B4-BE49-F238E27FC236}">
              <a16:creationId xmlns:a16="http://schemas.microsoft.com/office/drawing/2014/main" id="{00000000-0008-0000-0A00-0000C0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1" name="Picture 363" descr="https://apps.fldfs.com/SURVEY/Images/spacer.gif">
          <a:extLst>
            <a:ext uri="{FF2B5EF4-FFF2-40B4-BE49-F238E27FC236}">
              <a16:creationId xmlns:a16="http://schemas.microsoft.com/office/drawing/2014/main" id="{00000000-0008-0000-0A00-0000C1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2" name="Picture 363" descr="https://apps.fldfs.com/SURVEY/Images/spacer.gif">
          <a:extLst>
            <a:ext uri="{FF2B5EF4-FFF2-40B4-BE49-F238E27FC236}">
              <a16:creationId xmlns:a16="http://schemas.microsoft.com/office/drawing/2014/main" id="{00000000-0008-0000-0A00-0000C2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3" name="Picture 363" descr="https://apps.fldfs.com/SURVEY/Images/spacer.gif">
          <a:extLst>
            <a:ext uri="{FF2B5EF4-FFF2-40B4-BE49-F238E27FC236}">
              <a16:creationId xmlns:a16="http://schemas.microsoft.com/office/drawing/2014/main" id="{00000000-0008-0000-0A00-0000C3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4" name="Picture 363" descr="https://apps.fldfs.com/SURVEY/Images/spacer.gif">
          <a:extLst>
            <a:ext uri="{FF2B5EF4-FFF2-40B4-BE49-F238E27FC236}">
              <a16:creationId xmlns:a16="http://schemas.microsoft.com/office/drawing/2014/main" id="{00000000-0008-0000-0A00-0000C4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5" name="Picture 363" descr="https://apps.fldfs.com/SURVEY/Images/spacer.gif">
          <a:extLst>
            <a:ext uri="{FF2B5EF4-FFF2-40B4-BE49-F238E27FC236}">
              <a16:creationId xmlns:a16="http://schemas.microsoft.com/office/drawing/2014/main" id="{00000000-0008-0000-0A00-0000C5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6" name="Picture 363" descr="https://apps.fldfs.com/SURVEY/Images/spacer.gif">
          <a:extLst>
            <a:ext uri="{FF2B5EF4-FFF2-40B4-BE49-F238E27FC236}">
              <a16:creationId xmlns:a16="http://schemas.microsoft.com/office/drawing/2014/main" id="{00000000-0008-0000-0A00-0000C6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7" name="Picture 363" descr="https://apps.fldfs.com/SURVEY/Images/spacer.gif">
          <a:extLst>
            <a:ext uri="{FF2B5EF4-FFF2-40B4-BE49-F238E27FC236}">
              <a16:creationId xmlns:a16="http://schemas.microsoft.com/office/drawing/2014/main" id="{00000000-0008-0000-0A00-0000C7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8" name="Picture 363" descr="https://apps.fldfs.com/SURVEY/Images/spacer.gif">
          <a:extLst>
            <a:ext uri="{FF2B5EF4-FFF2-40B4-BE49-F238E27FC236}">
              <a16:creationId xmlns:a16="http://schemas.microsoft.com/office/drawing/2014/main" id="{00000000-0008-0000-0A00-0000C8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255</xdr:row>
      <xdr:rowOff>0</xdr:rowOff>
    </xdr:from>
    <xdr:to>
      <xdr:col>8</xdr:col>
      <xdr:colOff>9525</xdr:colOff>
      <xdr:row>255</xdr:row>
      <xdr:rowOff>9525</xdr:rowOff>
    </xdr:to>
    <xdr:pic>
      <xdr:nvPicPr>
        <xdr:cNvPr id="2249" name="Picture 363" descr="https://apps.fldfs.com/SURVEY/Images/spacer.gif">
          <a:extLst>
            <a:ext uri="{FF2B5EF4-FFF2-40B4-BE49-F238E27FC236}">
              <a16:creationId xmlns:a16="http://schemas.microsoft.com/office/drawing/2014/main" id="{00000000-0008-0000-0A00-0000C9080000}"/>
            </a:ext>
          </a:extLst>
        </xdr:cNvPr>
        <xdr:cNvPicPr>
          <a:picLocks noChangeAspect="1"/>
        </xdr:cNvPicPr>
      </xdr:nvPicPr>
      <xdr:blipFill>
        <a:blip xmlns:r="http://schemas.openxmlformats.org/officeDocument/2006/relationships" r:embed="rId1"/>
        <a:stretch>
          <a:fillRect/>
        </a:stretch>
      </xdr:blipFill>
      <xdr:spPr bwMode="auto">
        <a:xfrm>
          <a:off x="1400175" y="501491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0" name="Picture 363" descr="https://apps.fldfs.com/SURVEY/Images/spacer.gif">
          <a:extLst>
            <a:ext uri="{FF2B5EF4-FFF2-40B4-BE49-F238E27FC236}">
              <a16:creationId xmlns:a16="http://schemas.microsoft.com/office/drawing/2014/main" id="{00000000-0008-0000-0A00-0000CA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1" name="Picture 363" descr="https://apps.fldfs.com/SURVEY/Images/spacer.gif">
          <a:extLst>
            <a:ext uri="{FF2B5EF4-FFF2-40B4-BE49-F238E27FC236}">
              <a16:creationId xmlns:a16="http://schemas.microsoft.com/office/drawing/2014/main" id="{00000000-0008-0000-0A00-0000CB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2" name="Picture 363" descr="https://apps.fldfs.com/SURVEY/Images/spacer.gif">
          <a:extLst>
            <a:ext uri="{FF2B5EF4-FFF2-40B4-BE49-F238E27FC236}">
              <a16:creationId xmlns:a16="http://schemas.microsoft.com/office/drawing/2014/main" id="{00000000-0008-0000-0A00-0000CC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3" name="Picture 363" descr="https://apps.fldfs.com/SURVEY/Images/spacer.gif">
          <a:extLst>
            <a:ext uri="{FF2B5EF4-FFF2-40B4-BE49-F238E27FC236}">
              <a16:creationId xmlns:a16="http://schemas.microsoft.com/office/drawing/2014/main" id="{00000000-0008-0000-0A00-0000CD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4" name="Picture 363" descr="https://apps.fldfs.com/SURVEY/Images/spacer.gif">
          <a:extLst>
            <a:ext uri="{FF2B5EF4-FFF2-40B4-BE49-F238E27FC236}">
              <a16:creationId xmlns:a16="http://schemas.microsoft.com/office/drawing/2014/main" id="{00000000-0008-0000-0A00-0000CE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5" name="Picture 363" descr="https://apps.fldfs.com/SURVEY/Images/spacer.gif">
          <a:extLst>
            <a:ext uri="{FF2B5EF4-FFF2-40B4-BE49-F238E27FC236}">
              <a16:creationId xmlns:a16="http://schemas.microsoft.com/office/drawing/2014/main" id="{00000000-0008-0000-0A00-0000CF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6" name="Picture 363" descr="https://apps.fldfs.com/SURVEY/Images/spacer.gif">
          <a:extLst>
            <a:ext uri="{FF2B5EF4-FFF2-40B4-BE49-F238E27FC236}">
              <a16:creationId xmlns:a16="http://schemas.microsoft.com/office/drawing/2014/main" id="{00000000-0008-0000-0A00-0000D0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7" name="Picture 363" descr="https://apps.fldfs.com/SURVEY/Images/spacer.gif">
          <a:extLst>
            <a:ext uri="{FF2B5EF4-FFF2-40B4-BE49-F238E27FC236}">
              <a16:creationId xmlns:a16="http://schemas.microsoft.com/office/drawing/2014/main" id="{00000000-0008-0000-0A00-0000D1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8" name="Picture 363" descr="https://apps.fldfs.com/SURVEY/Images/spacer.gif">
          <a:extLst>
            <a:ext uri="{FF2B5EF4-FFF2-40B4-BE49-F238E27FC236}">
              <a16:creationId xmlns:a16="http://schemas.microsoft.com/office/drawing/2014/main" id="{00000000-0008-0000-0A00-0000D2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59" name="Picture 363" descr="https://apps.fldfs.com/SURVEY/Images/spacer.gif">
          <a:extLst>
            <a:ext uri="{FF2B5EF4-FFF2-40B4-BE49-F238E27FC236}">
              <a16:creationId xmlns:a16="http://schemas.microsoft.com/office/drawing/2014/main" id="{00000000-0008-0000-0A00-0000D3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60" name="Picture 363" descr="https://apps.fldfs.com/SURVEY/Images/spacer.gif">
          <a:extLst>
            <a:ext uri="{FF2B5EF4-FFF2-40B4-BE49-F238E27FC236}">
              <a16:creationId xmlns:a16="http://schemas.microsoft.com/office/drawing/2014/main" id="{00000000-0008-0000-0A00-0000D4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61" name="Picture 363" descr="https://apps.fldfs.com/SURVEY/Images/spacer.gif">
          <a:extLst>
            <a:ext uri="{FF2B5EF4-FFF2-40B4-BE49-F238E27FC236}">
              <a16:creationId xmlns:a16="http://schemas.microsoft.com/office/drawing/2014/main" id="{00000000-0008-0000-0A00-0000D5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256</xdr:row>
      <xdr:rowOff>0</xdr:rowOff>
    </xdr:from>
    <xdr:to>
      <xdr:col>8</xdr:col>
      <xdr:colOff>9525</xdr:colOff>
      <xdr:row>256</xdr:row>
      <xdr:rowOff>9525</xdr:rowOff>
    </xdr:to>
    <xdr:pic>
      <xdr:nvPicPr>
        <xdr:cNvPr id="2262" name="Picture 363" descr="https://apps.fldfs.com/SURVEY/Images/spacer.gif">
          <a:extLst>
            <a:ext uri="{FF2B5EF4-FFF2-40B4-BE49-F238E27FC236}">
              <a16:creationId xmlns:a16="http://schemas.microsoft.com/office/drawing/2014/main" id="{00000000-0008-0000-0A00-0000D6080000}"/>
            </a:ext>
          </a:extLst>
        </xdr:cNvPr>
        <xdr:cNvPicPr>
          <a:picLocks noChangeAspect="1"/>
        </xdr:cNvPicPr>
      </xdr:nvPicPr>
      <xdr:blipFill>
        <a:blip xmlns:r="http://schemas.openxmlformats.org/officeDocument/2006/relationships" r:embed="rId1"/>
        <a:stretch>
          <a:fillRect/>
        </a:stretch>
      </xdr:blipFill>
      <xdr:spPr bwMode="auto">
        <a:xfrm>
          <a:off x="1400175" y="503396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63" name="Picture 363" descr="https://apps.fldfs.com/SURVEY/Images/spacer.gif">
          <a:extLst>
            <a:ext uri="{FF2B5EF4-FFF2-40B4-BE49-F238E27FC236}">
              <a16:creationId xmlns:a16="http://schemas.microsoft.com/office/drawing/2014/main" id="{00000000-0008-0000-0A00-0000D7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64" name="Picture 363" descr="https://apps.fldfs.com/SURVEY/Images/spacer.gif">
          <a:extLst>
            <a:ext uri="{FF2B5EF4-FFF2-40B4-BE49-F238E27FC236}">
              <a16:creationId xmlns:a16="http://schemas.microsoft.com/office/drawing/2014/main" id="{00000000-0008-0000-0A00-0000D8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65" name="Picture 363" descr="https://apps.fldfs.com/SURVEY/Images/spacer.gif">
          <a:extLst>
            <a:ext uri="{FF2B5EF4-FFF2-40B4-BE49-F238E27FC236}">
              <a16:creationId xmlns:a16="http://schemas.microsoft.com/office/drawing/2014/main" id="{00000000-0008-0000-0A00-0000D9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66" name="Picture 363" descr="https://apps.fldfs.com/SURVEY/Images/spacer.gif">
          <a:extLst>
            <a:ext uri="{FF2B5EF4-FFF2-40B4-BE49-F238E27FC236}">
              <a16:creationId xmlns:a16="http://schemas.microsoft.com/office/drawing/2014/main" id="{00000000-0008-0000-0A00-0000DA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67" name="Picture 363" descr="https://apps.fldfs.com/SURVEY/Images/spacer.gif">
          <a:extLst>
            <a:ext uri="{FF2B5EF4-FFF2-40B4-BE49-F238E27FC236}">
              <a16:creationId xmlns:a16="http://schemas.microsoft.com/office/drawing/2014/main" id="{00000000-0008-0000-0A00-0000DB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68" name="Picture 363" descr="https://apps.fldfs.com/SURVEY/Images/spacer.gif">
          <a:extLst>
            <a:ext uri="{FF2B5EF4-FFF2-40B4-BE49-F238E27FC236}">
              <a16:creationId xmlns:a16="http://schemas.microsoft.com/office/drawing/2014/main" id="{00000000-0008-0000-0A00-0000DC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69" name="Picture 363" descr="https://apps.fldfs.com/SURVEY/Images/spacer.gif">
          <a:extLst>
            <a:ext uri="{FF2B5EF4-FFF2-40B4-BE49-F238E27FC236}">
              <a16:creationId xmlns:a16="http://schemas.microsoft.com/office/drawing/2014/main" id="{00000000-0008-0000-0A00-0000DD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70" name="Picture 363" descr="https://apps.fldfs.com/SURVEY/Images/spacer.gif">
          <a:extLst>
            <a:ext uri="{FF2B5EF4-FFF2-40B4-BE49-F238E27FC236}">
              <a16:creationId xmlns:a16="http://schemas.microsoft.com/office/drawing/2014/main" id="{00000000-0008-0000-0A00-0000DE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71" name="Picture 363" descr="https://apps.fldfs.com/SURVEY/Images/spacer.gif">
          <a:extLst>
            <a:ext uri="{FF2B5EF4-FFF2-40B4-BE49-F238E27FC236}">
              <a16:creationId xmlns:a16="http://schemas.microsoft.com/office/drawing/2014/main" id="{00000000-0008-0000-0A00-0000DF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72" name="Picture 363" descr="https://apps.fldfs.com/SURVEY/Images/spacer.gif">
          <a:extLst>
            <a:ext uri="{FF2B5EF4-FFF2-40B4-BE49-F238E27FC236}">
              <a16:creationId xmlns:a16="http://schemas.microsoft.com/office/drawing/2014/main" id="{00000000-0008-0000-0A00-0000E0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73" name="Picture 363" descr="https://apps.fldfs.com/SURVEY/Images/spacer.gif">
          <a:extLst>
            <a:ext uri="{FF2B5EF4-FFF2-40B4-BE49-F238E27FC236}">
              <a16:creationId xmlns:a16="http://schemas.microsoft.com/office/drawing/2014/main" id="{00000000-0008-0000-0A00-0000E1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74" name="Picture 363" descr="https://apps.fldfs.com/SURVEY/Images/spacer.gif">
          <a:extLst>
            <a:ext uri="{FF2B5EF4-FFF2-40B4-BE49-F238E27FC236}">
              <a16:creationId xmlns:a16="http://schemas.microsoft.com/office/drawing/2014/main" id="{00000000-0008-0000-0A00-0000E2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257</xdr:row>
      <xdr:rowOff>0</xdr:rowOff>
    </xdr:from>
    <xdr:to>
      <xdr:col>8</xdr:col>
      <xdr:colOff>9525</xdr:colOff>
      <xdr:row>257</xdr:row>
      <xdr:rowOff>9525</xdr:rowOff>
    </xdr:to>
    <xdr:pic>
      <xdr:nvPicPr>
        <xdr:cNvPr id="2275" name="Picture 363" descr="https://apps.fldfs.com/SURVEY/Images/spacer.gif">
          <a:extLst>
            <a:ext uri="{FF2B5EF4-FFF2-40B4-BE49-F238E27FC236}">
              <a16:creationId xmlns:a16="http://schemas.microsoft.com/office/drawing/2014/main" id="{00000000-0008-0000-0A00-0000E3080000}"/>
            </a:ext>
          </a:extLst>
        </xdr:cNvPr>
        <xdr:cNvPicPr>
          <a:picLocks noChangeAspect="1"/>
        </xdr:cNvPicPr>
      </xdr:nvPicPr>
      <xdr:blipFill>
        <a:blip xmlns:r="http://schemas.openxmlformats.org/officeDocument/2006/relationships" r:embed="rId1"/>
        <a:stretch>
          <a:fillRect/>
        </a:stretch>
      </xdr:blipFill>
      <xdr:spPr bwMode="auto">
        <a:xfrm>
          <a:off x="1400175" y="505301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76" name="Picture 363" descr="https://apps.fldfs.com/SURVEY/Images/spacer.gif">
          <a:extLst>
            <a:ext uri="{FF2B5EF4-FFF2-40B4-BE49-F238E27FC236}">
              <a16:creationId xmlns:a16="http://schemas.microsoft.com/office/drawing/2014/main" id="{00000000-0008-0000-0A00-0000E4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77" name="Picture 363" descr="https://apps.fldfs.com/SURVEY/Images/spacer.gif">
          <a:extLst>
            <a:ext uri="{FF2B5EF4-FFF2-40B4-BE49-F238E27FC236}">
              <a16:creationId xmlns:a16="http://schemas.microsoft.com/office/drawing/2014/main" id="{00000000-0008-0000-0A00-0000E5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78" name="Picture 363" descr="https://apps.fldfs.com/SURVEY/Images/spacer.gif">
          <a:extLst>
            <a:ext uri="{FF2B5EF4-FFF2-40B4-BE49-F238E27FC236}">
              <a16:creationId xmlns:a16="http://schemas.microsoft.com/office/drawing/2014/main" id="{00000000-0008-0000-0A00-0000E6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79" name="Picture 363" descr="https://apps.fldfs.com/SURVEY/Images/spacer.gif">
          <a:extLst>
            <a:ext uri="{FF2B5EF4-FFF2-40B4-BE49-F238E27FC236}">
              <a16:creationId xmlns:a16="http://schemas.microsoft.com/office/drawing/2014/main" id="{00000000-0008-0000-0A00-0000E7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0" name="Picture 363" descr="https://apps.fldfs.com/SURVEY/Images/spacer.gif">
          <a:extLst>
            <a:ext uri="{FF2B5EF4-FFF2-40B4-BE49-F238E27FC236}">
              <a16:creationId xmlns:a16="http://schemas.microsoft.com/office/drawing/2014/main" id="{00000000-0008-0000-0A00-0000E8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1" name="Picture 363" descr="https://apps.fldfs.com/SURVEY/Images/spacer.gif">
          <a:extLst>
            <a:ext uri="{FF2B5EF4-FFF2-40B4-BE49-F238E27FC236}">
              <a16:creationId xmlns:a16="http://schemas.microsoft.com/office/drawing/2014/main" id="{00000000-0008-0000-0A00-0000E9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2" name="Picture 363" descr="https://apps.fldfs.com/SURVEY/Images/spacer.gif">
          <a:extLst>
            <a:ext uri="{FF2B5EF4-FFF2-40B4-BE49-F238E27FC236}">
              <a16:creationId xmlns:a16="http://schemas.microsoft.com/office/drawing/2014/main" id="{00000000-0008-0000-0A00-0000EA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3" name="Picture 363" descr="https://apps.fldfs.com/SURVEY/Images/spacer.gif">
          <a:extLst>
            <a:ext uri="{FF2B5EF4-FFF2-40B4-BE49-F238E27FC236}">
              <a16:creationId xmlns:a16="http://schemas.microsoft.com/office/drawing/2014/main" id="{00000000-0008-0000-0A00-0000EB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4" name="Picture 363" descr="https://apps.fldfs.com/SURVEY/Images/spacer.gif">
          <a:extLst>
            <a:ext uri="{FF2B5EF4-FFF2-40B4-BE49-F238E27FC236}">
              <a16:creationId xmlns:a16="http://schemas.microsoft.com/office/drawing/2014/main" id="{00000000-0008-0000-0A00-0000EC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5" name="Picture 363" descr="https://apps.fldfs.com/SURVEY/Images/spacer.gif">
          <a:extLst>
            <a:ext uri="{FF2B5EF4-FFF2-40B4-BE49-F238E27FC236}">
              <a16:creationId xmlns:a16="http://schemas.microsoft.com/office/drawing/2014/main" id="{00000000-0008-0000-0A00-0000ED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6" name="Picture 363" descr="https://apps.fldfs.com/SURVEY/Images/spacer.gif">
          <a:extLst>
            <a:ext uri="{FF2B5EF4-FFF2-40B4-BE49-F238E27FC236}">
              <a16:creationId xmlns:a16="http://schemas.microsoft.com/office/drawing/2014/main" id="{00000000-0008-0000-0A00-0000EE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7" name="Picture 363" descr="https://apps.fldfs.com/SURVEY/Images/spacer.gif">
          <a:extLst>
            <a:ext uri="{FF2B5EF4-FFF2-40B4-BE49-F238E27FC236}">
              <a16:creationId xmlns:a16="http://schemas.microsoft.com/office/drawing/2014/main" id="{00000000-0008-0000-0A00-0000EF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258</xdr:row>
      <xdr:rowOff>0</xdr:rowOff>
    </xdr:from>
    <xdr:to>
      <xdr:col>8</xdr:col>
      <xdr:colOff>9525</xdr:colOff>
      <xdr:row>258</xdr:row>
      <xdr:rowOff>9525</xdr:rowOff>
    </xdr:to>
    <xdr:pic>
      <xdr:nvPicPr>
        <xdr:cNvPr id="2288" name="Picture 363" descr="https://apps.fldfs.com/SURVEY/Images/spacer.gif">
          <a:extLst>
            <a:ext uri="{FF2B5EF4-FFF2-40B4-BE49-F238E27FC236}">
              <a16:creationId xmlns:a16="http://schemas.microsoft.com/office/drawing/2014/main" id="{00000000-0008-0000-0A00-0000F0080000}"/>
            </a:ext>
          </a:extLst>
        </xdr:cNvPr>
        <xdr:cNvPicPr>
          <a:picLocks noChangeAspect="1"/>
        </xdr:cNvPicPr>
      </xdr:nvPicPr>
      <xdr:blipFill>
        <a:blip xmlns:r="http://schemas.openxmlformats.org/officeDocument/2006/relationships" r:embed="rId1"/>
        <a:stretch>
          <a:fillRect/>
        </a:stretch>
      </xdr:blipFill>
      <xdr:spPr bwMode="auto">
        <a:xfrm>
          <a:off x="1400175" y="507206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89" name="Picture 363" descr="https://apps.fldfs.com/SURVEY/Images/spacer.gif">
          <a:extLst>
            <a:ext uri="{FF2B5EF4-FFF2-40B4-BE49-F238E27FC236}">
              <a16:creationId xmlns:a16="http://schemas.microsoft.com/office/drawing/2014/main" id="{00000000-0008-0000-0A00-0000F1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0" name="Picture 363" descr="https://apps.fldfs.com/SURVEY/Images/spacer.gif">
          <a:extLst>
            <a:ext uri="{FF2B5EF4-FFF2-40B4-BE49-F238E27FC236}">
              <a16:creationId xmlns:a16="http://schemas.microsoft.com/office/drawing/2014/main" id="{00000000-0008-0000-0A00-0000F2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1" name="Picture 363" descr="https://apps.fldfs.com/SURVEY/Images/spacer.gif">
          <a:extLst>
            <a:ext uri="{FF2B5EF4-FFF2-40B4-BE49-F238E27FC236}">
              <a16:creationId xmlns:a16="http://schemas.microsoft.com/office/drawing/2014/main" id="{00000000-0008-0000-0A00-0000F3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2" name="Picture 363" descr="https://apps.fldfs.com/SURVEY/Images/spacer.gif">
          <a:extLst>
            <a:ext uri="{FF2B5EF4-FFF2-40B4-BE49-F238E27FC236}">
              <a16:creationId xmlns:a16="http://schemas.microsoft.com/office/drawing/2014/main" id="{00000000-0008-0000-0A00-0000F4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3" name="Picture 363" descr="https://apps.fldfs.com/SURVEY/Images/spacer.gif">
          <a:extLst>
            <a:ext uri="{FF2B5EF4-FFF2-40B4-BE49-F238E27FC236}">
              <a16:creationId xmlns:a16="http://schemas.microsoft.com/office/drawing/2014/main" id="{00000000-0008-0000-0A00-0000F5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4" name="Picture 363" descr="https://apps.fldfs.com/SURVEY/Images/spacer.gif">
          <a:extLst>
            <a:ext uri="{FF2B5EF4-FFF2-40B4-BE49-F238E27FC236}">
              <a16:creationId xmlns:a16="http://schemas.microsoft.com/office/drawing/2014/main" id="{00000000-0008-0000-0A00-0000F6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5" name="Picture 363" descr="https://apps.fldfs.com/SURVEY/Images/spacer.gif">
          <a:extLst>
            <a:ext uri="{FF2B5EF4-FFF2-40B4-BE49-F238E27FC236}">
              <a16:creationId xmlns:a16="http://schemas.microsoft.com/office/drawing/2014/main" id="{00000000-0008-0000-0A00-0000F7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6" name="Picture 363" descr="https://apps.fldfs.com/SURVEY/Images/spacer.gif">
          <a:extLst>
            <a:ext uri="{FF2B5EF4-FFF2-40B4-BE49-F238E27FC236}">
              <a16:creationId xmlns:a16="http://schemas.microsoft.com/office/drawing/2014/main" id="{00000000-0008-0000-0A00-0000F8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7" name="Picture 363" descr="https://apps.fldfs.com/SURVEY/Images/spacer.gif">
          <a:extLst>
            <a:ext uri="{FF2B5EF4-FFF2-40B4-BE49-F238E27FC236}">
              <a16:creationId xmlns:a16="http://schemas.microsoft.com/office/drawing/2014/main" id="{00000000-0008-0000-0A00-0000F9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8" name="Picture 363" descr="https://apps.fldfs.com/SURVEY/Images/spacer.gif">
          <a:extLst>
            <a:ext uri="{FF2B5EF4-FFF2-40B4-BE49-F238E27FC236}">
              <a16:creationId xmlns:a16="http://schemas.microsoft.com/office/drawing/2014/main" id="{00000000-0008-0000-0A00-0000FA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299" name="Picture 363" descr="https://apps.fldfs.com/SURVEY/Images/spacer.gif">
          <a:extLst>
            <a:ext uri="{FF2B5EF4-FFF2-40B4-BE49-F238E27FC236}">
              <a16:creationId xmlns:a16="http://schemas.microsoft.com/office/drawing/2014/main" id="{00000000-0008-0000-0A00-0000FB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300" name="Picture 363" descr="https://apps.fldfs.com/SURVEY/Images/spacer.gif">
          <a:extLst>
            <a:ext uri="{FF2B5EF4-FFF2-40B4-BE49-F238E27FC236}">
              <a16:creationId xmlns:a16="http://schemas.microsoft.com/office/drawing/2014/main" id="{00000000-0008-0000-0A00-0000FC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259</xdr:row>
      <xdr:rowOff>0</xdr:rowOff>
    </xdr:from>
    <xdr:to>
      <xdr:col>8</xdr:col>
      <xdr:colOff>9525</xdr:colOff>
      <xdr:row>259</xdr:row>
      <xdr:rowOff>9525</xdr:rowOff>
    </xdr:to>
    <xdr:pic>
      <xdr:nvPicPr>
        <xdr:cNvPr id="2301" name="Picture 363" descr="https://apps.fldfs.com/SURVEY/Images/spacer.gif">
          <a:extLst>
            <a:ext uri="{FF2B5EF4-FFF2-40B4-BE49-F238E27FC236}">
              <a16:creationId xmlns:a16="http://schemas.microsoft.com/office/drawing/2014/main" id="{00000000-0008-0000-0A00-0000FD080000}"/>
            </a:ext>
          </a:extLst>
        </xdr:cNvPr>
        <xdr:cNvPicPr>
          <a:picLocks noChangeAspect="1"/>
        </xdr:cNvPicPr>
      </xdr:nvPicPr>
      <xdr:blipFill>
        <a:blip xmlns:r="http://schemas.openxmlformats.org/officeDocument/2006/relationships" r:embed="rId1"/>
        <a:stretch>
          <a:fillRect/>
        </a:stretch>
      </xdr:blipFill>
      <xdr:spPr bwMode="auto">
        <a:xfrm>
          <a:off x="1400175" y="509111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2" name="Picture 363" descr="https://apps.fldfs.com/SURVEY/Images/spacer.gif">
          <a:extLst>
            <a:ext uri="{FF2B5EF4-FFF2-40B4-BE49-F238E27FC236}">
              <a16:creationId xmlns:a16="http://schemas.microsoft.com/office/drawing/2014/main" id="{00000000-0008-0000-0A00-0000FE08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3" name="Picture 363" descr="https://apps.fldfs.com/SURVEY/Images/spacer.gif">
          <a:extLst>
            <a:ext uri="{FF2B5EF4-FFF2-40B4-BE49-F238E27FC236}">
              <a16:creationId xmlns:a16="http://schemas.microsoft.com/office/drawing/2014/main" id="{00000000-0008-0000-0A00-0000FF08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4" name="Picture 363" descr="https://apps.fldfs.com/SURVEY/Images/spacer.gif">
          <a:extLst>
            <a:ext uri="{FF2B5EF4-FFF2-40B4-BE49-F238E27FC236}">
              <a16:creationId xmlns:a16="http://schemas.microsoft.com/office/drawing/2014/main" id="{00000000-0008-0000-0A00-000000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5" name="Picture 363" descr="https://apps.fldfs.com/SURVEY/Images/spacer.gif">
          <a:extLst>
            <a:ext uri="{FF2B5EF4-FFF2-40B4-BE49-F238E27FC236}">
              <a16:creationId xmlns:a16="http://schemas.microsoft.com/office/drawing/2014/main" id="{00000000-0008-0000-0A00-000001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6" name="Picture 363" descr="https://apps.fldfs.com/SURVEY/Images/spacer.gif">
          <a:extLst>
            <a:ext uri="{FF2B5EF4-FFF2-40B4-BE49-F238E27FC236}">
              <a16:creationId xmlns:a16="http://schemas.microsoft.com/office/drawing/2014/main" id="{00000000-0008-0000-0A00-000002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7" name="Picture 363" descr="https://apps.fldfs.com/SURVEY/Images/spacer.gif">
          <a:extLst>
            <a:ext uri="{FF2B5EF4-FFF2-40B4-BE49-F238E27FC236}">
              <a16:creationId xmlns:a16="http://schemas.microsoft.com/office/drawing/2014/main" id="{00000000-0008-0000-0A00-000003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8" name="Picture 363" descr="https://apps.fldfs.com/SURVEY/Images/spacer.gif">
          <a:extLst>
            <a:ext uri="{FF2B5EF4-FFF2-40B4-BE49-F238E27FC236}">
              <a16:creationId xmlns:a16="http://schemas.microsoft.com/office/drawing/2014/main" id="{00000000-0008-0000-0A00-000004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09" name="Picture 363" descr="https://apps.fldfs.com/SURVEY/Images/spacer.gif">
          <a:extLst>
            <a:ext uri="{FF2B5EF4-FFF2-40B4-BE49-F238E27FC236}">
              <a16:creationId xmlns:a16="http://schemas.microsoft.com/office/drawing/2014/main" id="{00000000-0008-0000-0A00-000005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10" name="Picture 363" descr="https://apps.fldfs.com/SURVEY/Images/spacer.gif">
          <a:extLst>
            <a:ext uri="{FF2B5EF4-FFF2-40B4-BE49-F238E27FC236}">
              <a16:creationId xmlns:a16="http://schemas.microsoft.com/office/drawing/2014/main" id="{00000000-0008-0000-0A00-000006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11" name="Picture 363" descr="https://apps.fldfs.com/SURVEY/Images/spacer.gif">
          <a:extLst>
            <a:ext uri="{FF2B5EF4-FFF2-40B4-BE49-F238E27FC236}">
              <a16:creationId xmlns:a16="http://schemas.microsoft.com/office/drawing/2014/main" id="{00000000-0008-0000-0A00-000007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12" name="Picture 363" descr="https://apps.fldfs.com/SURVEY/Images/spacer.gif">
          <a:extLst>
            <a:ext uri="{FF2B5EF4-FFF2-40B4-BE49-F238E27FC236}">
              <a16:creationId xmlns:a16="http://schemas.microsoft.com/office/drawing/2014/main" id="{00000000-0008-0000-0A00-000008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13" name="Picture 363" descr="https://apps.fldfs.com/SURVEY/Images/spacer.gif">
          <a:extLst>
            <a:ext uri="{FF2B5EF4-FFF2-40B4-BE49-F238E27FC236}">
              <a16:creationId xmlns:a16="http://schemas.microsoft.com/office/drawing/2014/main" id="{00000000-0008-0000-0A00-000009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260</xdr:row>
      <xdr:rowOff>0</xdr:rowOff>
    </xdr:from>
    <xdr:to>
      <xdr:col>8</xdr:col>
      <xdr:colOff>9525</xdr:colOff>
      <xdr:row>260</xdr:row>
      <xdr:rowOff>9525</xdr:rowOff>
    </xdr:to>
    <xdr:pic>
      <xdr:nvPicPr>
        <xdr:cNvPr id="2314" name="Picture 363" descr="https://apps.fldfs.com/SURVEY/Images/spacer.gif">
          <a:extLst>
            <a:ext uri="{FF2B5EF4-FFF2-40B4-BE49-F238E27FC236}">
              <a16:creationId xmlns:a16="http://schemas.microsoft.com/office/drawing/2014/main" id="{00000000-0008-0000-0A00-00000A090000}"/>
            </a:ext>
          </a:extLst>
        </xdr:cNvPr>
        <xdr:cNvPicPr>
          <a:picLocks noChangeAspect="1"/>
        </xdr:cNvPicPr>
      </xdr:nvPicPr>
      <xdr:blipFill>
        <a:blip xmlns:r="http://schemas.openxmlformats.org/officeDocument/2006/relationships" r:embed="rId1"/>
        <a:stretch>
          <a:fillRect/>
        </a:stretch>
      </xdr:blipFill>
      <xdr:spPr bwMode="auto">
        <a:xfrm>
          <a:off x="1400175" y="511016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15" name="Picture 363" descr="https://apps.fldfs.com/SURVEY/Images/spacer.gif">
          <a:extLst>
            <a:ext uri="{FF2B5EF4-FFF2-40B4-BE49-F238E27FC236}">
              <a16:creationId xmlns:a16="http://schemas.microsoft.com/office/drawing/2014/main" id="{00000000-0008-0000-0A00-00000B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16" name="Picture 363" descr="https://apps.fldfs.com/SURVEY/Images/spacer.gif">
          <a:extLst>
            <a:ext uri="{FF2B5EF4-FFF2-40B4-BE49-F238E27FC236}">
              <a16:creationId xmlns:a16="http://schemas.microsoft.com/office/drawing/2014/main" id="{00000000-0008-0000-0A00-00000C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17" name="Picture 363" descr="https://apps.fldfs.com/SURVEY/Images/spacer.gif">
          <a:extLst>
            <a:ext uri="{FF2B5EF4-FFF2-40B4-BE49-F238E27FC236}">
              <a16:creationId xmlns:a16="http://schemas.microsoft.com/office/drawing/2014/main" id="{00000000-0008-0000-0A00-00000D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18" name="Picture 363" descr="https://apps.fldfs.com/SURVEY/Images/spacer.gif">
          <a:extLst>
            <a:ext uri="{FF2B5EF4-FFF2-40B4-BE49-F238E27FC236}">
              <a16:creationId xmlns:a16="http://schemas.microsoft.com/office/drawing/2014/main" id="{00000000-0008-0000-0A00-00000E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19" name="Picture 363" descr="https://apps.fldfs.com/SURVEY/Images/spacer.gif">
          <a:extLst>
            <a:ext uri="{FF2B5EF4-FFF2-40B4-BE49-F238E27FC236}">
              <a16:creationId xmlns:a16="http://schemas.microsoft.com/office/drawing/2014/main" id="{00000000-0008-0000-0A00-00000F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0" name="Picture 363" descr="https://apps.fldfs.com/SURVEY/Images/spacer.gif">
          <a:extLst>
            <a:ext uri="{FF2B5EF4-FFF2-40B4-BE49-F238E27FC236}">
              <a16:creationId xmlns:a16="http://schemas.microsoft.com/office/drawing/2014/main" id="{00000000-0008-0000-0A00-000010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1" name="Picture 363" descr="https://apps.fldfs.com/SURVEY/Images/spacer.gif">
          <a:extLst>
            <a:ext uri="{FF2B5EF4-FFF2-40B4-BE49-F238E27FC236}">
              <a16:creationId xmlns:a16="http://schemas.microsoft.com/office/drawing/2014/main" id="{00000000-0008-0000-0A00-000011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2" name="Picture 363" descr="https://apps.fldfs.com/SURVEY/Images/spacer.gif">
          <a:extLst>
            <a:ext uri="{FF2B5EF4-FFF2-40B4-BE49-F238E27FC236}">
              <a16:creationId xmlns:a16="http://schemas.microsoft.com/office/drawing/2014/main" id="{00000000-0008-0000-0A00-000012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3" name="Picture 363" descr="https://apps.fldfs.com/SURVEY/Images/spacer.gif">
          <a:extLst>
            <a:ext uri="{FF2B5EF4-FFF2-40B4-BE49-F238E27FC236}">
              <a16:creationId xmlns:a16="http://schemas.microsoft.com/office/drawing/2014/main" id="{00000000-0008-0000-0A00-000013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4" name="Picture 363" descr="https://apps.fldfs.com/SURVEY/Images/spacer.gif">
          <a:extLst>
            <a:ext uri="{FF2B5EF4-FFF2-40B4-BE49-F238E27FC236}">
              <a16:creationId xmlns:a16="http://schemas.microsoft.com/office/drawing/2014/main" id="{00000000-0008-0000-0A00-000014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5" name="Picture 363" descr="https://apps.fldfs.com/SURVEY/Images/spacer.gif">
          <a:extLst>
            <a:ext uri="{FF2B5EF4-FFF2-40B4-BE49-F238E27FC236}">
              <a16:creationId xmlns:a16="http://schemas.microsoft.com/office/drawing/2014/main" id="{00000000-0008-0000-0A00-000015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6" name="Picture 363" descr="https://apps.fldfs.com/SURVEY/Images/spacer.gif">
          <a:extLst>
            <a:ext uri="{FF2B5EF4-FFF2-40B4-BE49-F238E27FC236}">
              <a16:creationId xmlns:a16="http://schemas.microsoft.com/office/drawing/2014/main" id="{00000000-0008-0000-0A00-000016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261</xdr:row>
      <xdr:rowOff>0</xdr:rowOff>
    </xdr:from>
    <xdr:to>
      <xdr:col>8</xdr:col>
      <xdr:colOff>9525</xdr:colOff>
      <xdr:row>261</xdr:row>
      <xdr:rowOff>9525</xdr:rowOff>
    </xdr:to>
    <xdr:pic>
      <xdr:nvPicPr>
        <xdr:cNvPr id="2327" name="Picture 363" descr="https://apps.fldfs.com/SURVEY/Images/spacer.gif">
          <a:extLst>
            <a:ext uri="{FF2B5EF4-FFF2-40B4-BE49-F238E27FC236}">
              <a16:creationId xmlns:a16="http://schemas.microsoft.com/office/drawing/2014/main" id="{00000000-0008-0000-0A00-000017090000}"/>
            </a:ext>
          </a:extLst>
        </xdr:cNvPr>
        <xdr:cNvPicPr>
          <a:picLocks noChangeAspect="1"/>
        </xdr:cNvPicPr>
      </xdr:nvPicPr>
      <xdr:blipFill>
        <a:blip xmlns:r="http://schemas.openxmlformats.org/officeDocument/2006/relationships" r:embed="rId1"/>
        <a:stretch>
          <a:fillRect/>
        </a:stretch>
      </xdr:blipFill>
      <xdr:spPr bwMode="auto">
        <a:xfrm>
          <a:off x="1400175" y="512921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28" name="Picture 363" descr="https://apps.fldfs.com/SURVEY/Images/spacer.gif">
          <a:extLst>
            <a:ext uri="{FF2B5EF4-FFF2-40B4-BE49-F238E27FC236}">
              <a16:creationId xmlns:a16="http://schemas.microsoft.com/office/drawing/2014/main" id="{00000000-0008-0000-0A00-000018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29" name="Picture 363" descr="https://apps.fldfs.com/SURVEY/Images/spacer.gif">
          <a:extLst>
            <a:ext uri="{FF2B5EF4-FFF2-40B4-BE49-F238E27FC236}">
              <a16:creationId xmlns:a16="http://schemas.microsoft.com/office/drawing/2014/main" id="{00000000-0008-0000-0A00-000019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0" name="Picture 363" descr="https://apps.fldfs.com/SURVEY/Images/spacer.gif">
          <a:extLst>
            <a:ext uri="{FF2B5EF4-FFF2-40B4-BE49-F238E27FC236}">
              <a16:creationId xmlns:a16="http://schemas.microsoft.com/office/drawing/2014/main" id="{00000000-0008-0000-0A00-00001A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1" name="Picture 363" descr="https://apps.fldfs.com/SURVEY/Images/spacer.gif">
          <a:extLst>
            <a:ext uri="{FF2B5EF4-FFF2-40B4-BE49-F238E27FC236}">
              <a16:creationId xmlns:a16="http://schemas.microsoft.com/office/drawing/2014/main" id="{00000000-0008-0000-0A00-00001B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2" name="Picture 363" descr="https://apps.fldfs.com/SURVEY/Images/spacer.gif">
          <a:extLst>
            <a:ext uri="{FF2B5EF4-FFF2-40B4-BE49-F238E27FC236}">
              <a16:creationId xmlns:a16="http://schemas.microsoft.com/office/drawing/2014/main" id="{00000000-0008-0000-0A00-00001C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3" name="Picture 363" descr="https://apps.fldfs.com/SURVEY/Images/spacer.gif">
          <a:extLst>
            <a:ext uri="{FF2B5EF4-FFF2-40B4-BE49-F238E27FC236}">
              <a16:creationId xmlns:a16="http://schemas.microsoft.com/office/drawing/2014/main" id="{00000000-0008-0000-0A00-00001D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4" name="Picture 363" descr="https://apps.fldfs.com/SURVEY/Images/spacer.gif">
          <a:extLst>
            <a:ext uri="{FF2B5EF4-FFF2-40B4-BE49-F238E27FC236}">
              <a16:creationId xmlns:a16="http://schemas.microsoft.com/office/drawing/2014/main" id="{00000000-0008-0000-0A00-00001E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5" name="Picture 363" descr="https://apps.fldfs.com/SURVEY/Images/spacer.gif">
          <a:extLst>
            <a:ext uri="{FF2B5EF4-FFF2-40B4-BE49-F238E27FC236}">
              <a16:creationId xmlns:a16="http://schemas.microsoft.com/office/drawing/2014/main" id="{00000000-0008-0000-0A00-00001F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6" name="Picture 363" descr="https://apps.fldfs.com/SURVEY/Images/spacer.gif">
          <a:extLst>
            <a:ext uri="{FF2B5EF4-FFF2-40B4-BE49-F238E27FC236}">
              <a16:creationId xmlns:a16="http://schemas.microsoft.com/office/drawing/2014/main" id="{00000000-0008-0000-0A00-000020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7" name="Picture 363" descr="https://apps.fldfs.com/SURVEY/Images/spacer.gif">
          <a:extLst>
            <a:ext uri="{FF2B5EF4-FFF2-40B4-BE49-F238E27FC236}">
              <a16:creationId xmlns:a16="http://schemas.microsoft.com/office/drawing/2014/main" id="{00000000-0008-0000-0A00-000021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8" name="Picture 363" descr="https://apps.fldfs.com/SURVEY/Images/spacer.gif">
          <a:extLst>
            <a:ext uri="{FF2B5EF4-FFF2-40B4-BE49-F238E27FC236}">
              <a16:creationId xmlns:a16="http://schemas.microsoft.com/office/drawing/2014/main" id="{00000000-0008-0000-0A00-000022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39" name="Picture 363" descr="https://apps.fldfs.com/SURVEY/Images/spacer.gif">
          <a:extLst>
            <a:ext uri="{FF2B5EF4-FFF2-40B4-BE49-F238E27FC236}">
              <a16:creationId xmlns:a16="http://schemas.microsoft.com/office/drawing/2014/main" id="{00000000-0008-0000-0A00-000023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262</xdr:row>
      <xdr:rowOff>0</xdr:rowOff>
    </xdr:from>
    <xdr:to>
      <xdr:col>8</xdr:col>
      <xdr:colOff>9525</xdr:colOff>
      <xdr:row>262</xdr:row>
      <xdr:rowOff>9525</xdr:rowOff>
    </xdr:to>
    <xdr:pic>
      <xdr:nvPicPr>
        <xdr:cNvPr id="2340" name="Picture 363" descr="https://apps.fldfs.com/SURVEY/Images/spacer.gif">
          <a:extLst>
            <a:ext uri="{FF2B5EF4-FFF2-40B4-BE49-F238E27FC236}">
              <a16:creationId xmlns:a16="http://schemas.microsoft.com/office/drawing/2014/main" id="{00000000-0008-0000-0A00-000024090000}"/>
            </a:ext>
          </a:extLst>
        </xdr:cNvPr>
        <xdr:cNvPicPr>
          <a:picLocks noChangeAspect="1"/>
        </xdr:cNvPicPr>
      </xdr:nvPicPr>
      <xdr:blipFill>
        <a:blip xmlns:r="http://schemas.openxmlformats.org/officeDocument/2006/relationships" r:embed="rId1"/>
        <a:stretch>
          <a:fillRect/>
        </a:stretch>
      </xdr:blipFill>
      <xdr:spPr bwMode="auto">
        <a:xfrm>
          <a:off x="1400175" y="514826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1" name="Picture 363" descr="https://apps.fldfs.com/SURVEY/Images/spacer.gif">
          <a:extLst>
            <a:ext uri="{FF2B5EF4-FFF2-40B4-BE49-F238E27FC236}">
              <a16:creationId xmlns:a16="http://schemas.microsoft.com/office/drawing/2014/main" id="{00000000-0008-0000-0A00-000025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2" name="Picture 363" descr="https://apps.fldfs.com/SURVEY/Images/spacer.gif">
          <a:extLst>
            <a:ext uri="{FF2B5EF4-FFF2-40B4-BE49-F238E27FC236}">
              <a16:creationId xmlns:a16="http://schemas.microsoft.com/office/drawing/2014/main" id="{00000000-0008-0000-0A00-000026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3" name="Picture 363" descr="https://apps.fldfs.com/SURVEY/Images/spacer.gif">
          <a:extLst>
            <a:ext uri="{FF2B5EF4-FFF2-40B4-BE49-F238E27FC236}">
              <a16:creationId xmlns:a16="http://schemas.microsoft.com/office/drawing/2014/main" id="{00000000-0008-0000-0A00-000027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4" name="Picture 363" descr="https://apps.fldfs.com/SURVEY/Images/spacer.gif">
          <a:extLst>
            <a:ext uri="{FF2B5EF4-FFF2-40B4-BE49-F238E27FC236}">
              <a16:creationId xmlns:a16="http://schemas.microsoft.com/office/drawing/2014/main" id="{00000000-0008-0000-0A00-000028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5" name="Picture 363" descr="https://apps.fldfs.com/SURVEY/Images/spacer.gif">
          <a:extLst>
            <a:ext uri="{FF2B5EF4-FFF2-40B4-BE49-F238E27FC236}">
              <a16:creationId xmlns:a16="http://schemas.microsoft.com/office/drawing/2014/main" id="{00000000-0008-0000-0A00-000029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6" name="Picture 363" descr="https://apps.fldfs.com/SURVEY/Images/spacer.gif">
          <a:extLst>
            <a:ext uri="{FF2B5EF4-FFF2-40B4-BE49-F238E27FC236}">
              <a16:creationId xmlns:a16="http://schemas.microsoft.com/office/drawing/2014/main" id="{00000000-0008-0000-0A00-00002A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7" name="Picture 363" descr="https://apps.fldfs.com/SURVEY/Images/spacer.gif">
          <a:extLst>
            <a:ext uri="{FF2B5EF4-FFF2-40B4-BE49-F238E27FC236}">
              <a16:creationId xmlns:a16="http://schemas.microsoft.com/office/drawing/2014/main" id="{00000000-0008-0000-0A00-00002B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8" name="Picture 363" descr="https://apps.fldfs.com/SURVEY/Images/spacer.gif">
          <a:extLst>
            <a:ext uri="{FF2B5EF4-FFF2-40B4-BE49-F238E27FC236}">
              <a16:creationId xmlns:a16="http://schemas.microsoft.com/office/drawing/2014/main" id="{00000000-0008-0000-0A00-00002C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49" name="Picture 363" descr="https://apps.fldfs.com/SURVEY/Images/spacer.gif">
          <a:extLst>
            <a:ext uri="{FF2B5EF4-FFF2-40B4-BE49-F238E27FC236}">
              <a16:creationId xmlns:a16="http://schemas.microsoft.com/office/drawing/2014/main" id="{00000000-0008-0000-0A00-00002D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50" name="Picture 363" descr="https://apps.fldfs.com/SURVEY/Images/spacer.gif">
          <a:extLst>
            <a:ext uri="{FF2B5EF4-FFF2-40B4-BE49-F238E27FC236}">
              <a16:creationId xmlns:a16="http://schemas.microsoft.com/office/drawing/2014/main" id="{00000000-0008-0000-0A00-00002E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51" name="Picture 363" descr="https://apps.fldfs.com/SURVEY/Images/spacer.gif">
          <a:extLst>
            <a:ext uri="{FF2B5EF4-FFF2-40B4-BE49-F238E27FC236}">
              <a16:creationId xmlns:a16="http://schemas.microsoft.com/office/drawing/2014/main" id="{00000000-0008-0000-0A00-00002F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52" name="Picture 363" descr="https://apps.fldfs.com/SURVEY/Images/spacer.gif">
          <a:extLst>
            <a:ext uri="{FF2B5EF4-FFF2-40B4-BE49-F238E27FC236}">
              <a16:creationId xmlns:a16="http://schemas.microsoft.com/office/drawing/2014/main" id="{00000000-0008-0000-0A00-000030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263</xdr:row>
      <xdr:rowOff>0</xdr:rowOff>
    </xdr:from>
    <xdr:to>
      <xdr:col>8</xdr:col>
      <xdr:colOff>9525</xdr:colOff>
      <xdr:row>263</xdr:row>
      <xdr:rowOff>9525</xdr:rowOff>
    </xdr:to>
    <xdr:pic>
      <xdr:nvPicPr>
        <xdr:cNvPr id="2353" name="Picture 363" descr="https://apps.fldfs.com/SURVEY/Images/spacer.gif">
          <a:extLst>
            <a:ext uri="{FF2B5EF4-FFF2-40B4-BE49-F238E27FC236}">
              <a16:creationId xmlns:a16="http://schemas.microsoft.com/office/drawing/2014/main" id="{00000000-0008-0000-0A00-000031090000}"/>
            </a:ext>
          </a:extLst>
        </xdr:cNvPr>
        <xdr:cNvPicPr>
          <a:picLocks noChangeAspect="1"/>
        </xdr:cNvPicPr>
      </xdr:nvPicPr>
      <xdr:blipFill>
        <a:blip xmlns:r="http://schemas.openxmlformats.org/officeDocument/2006/relationships" r:embed="rId1"/>
        <a:stretch>
          <a:fillRect/>
        </a:stretch>
      </xdr:blipFill>
      <xdr:spPr bwMode="auto">
        <a:xfrm>
          <a:off x="1400175" y="516731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54" name="Picture 363" descr="https://apps.fldfs.com/SURVEY/Images/spacer.gif">
          <a:extLst>
            <a:ext uri="{FF2B5EF4-FFF2-40B4-BE49-F238E27FC236}">
              <a16:creationId xmlns:a16="http://schemas.microsoft.com/office/drawing/2014/main" id="{00000000-0008-0000-0A00-000032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55" name="Picture 363" descr="https://apps.fldfs.com/SURVEY/Images/spacer.gif">
          <a:extLst>
            <a:ext uri="{FF2B5EF4-FFF2-40B4-BE49-F238E27FC236}">
              <a16:creationId xmlns:a16="http://schemas.microsoft.com/office/drawing/2014/main" id="{00000000-0008-0000-0A00-000033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56" name="Picture 363" descr="https://apps.fldfs.com/SURVEY/Images/spacer.gif">
          <a:extLst>
            <a:ext uri="{FF2B5EF4-FFF2-40B4-BE49-F238E27FC236}">
              <a16:creationId xmlns:a16="http://schemas.microsoft.com/office/drawing/2014/main" id="{00000000-0008-0000-0A00-000034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57" name="Picture 363" descr="https://apps.fldfs.com/SURVEY/Images/spacer.gif">
          <a:extLst>
            <a:ext uri="{FF2B5EF4-FFF2-40B4-BE49-F238E27FC236}">
              <a16:creationId xmlns:a16="http://schemas.microsoft.com/office/drawing/2014/main" id="{00000000-0008-0000-0A00-000035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58" name="Picture 363" descr="https://apps.fldfs.com/SURVEY/Images/spacer.gif">
          <a:extLst>
            <a:ext uri="{FF2B5EF4-FFF2-40B4-BE49-F238E27FC236}">
              <a16:creationId xmlns:a16="http://schemas.microsoft.com/office/drawing/2014/main" id="{00000000-0008-0000-0A00-000036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59" name="Picture 363" descr="https://apps.fldfs.com/SURVEY/Images/spacer.gif">
          <a:extLst>
            <a:ext uri="{FF2B5EF4-FFF2-40B4-BE49-F238E27FC236}">
              <a16:creationId xmlns:a16="http://schemas.microsoft.com/office/drawing/2014/main" id="{00000000-0008-0000-0A00-000037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0" name="Picture 363" descr="https://apps.fldfs.com/SURVEY/Images/spacer.gif">
          <a:extLst>
            <a:ext uri="{FF2B5EF4-FFF2-40B4-BE49-F238E27FC236}">
              <a16:creationId xmlns:a16="http://schemas.microsoft.com/office/drawing/2014/main" id="{00000000-0008-0000-0A00-000038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1" name="Picture 363" descr="https://apps.fldfs.com/SURVEY/Images/spacer.gif">
          <a:extLst>
            <a:ext uri="{FF2B5EF4-FFF2-40B4-BE49-F238E27FC236}">
              <a16:creationId xmlns:a16="http://schemas.microsoft.com/office/drawing/2014/main" id="{00000000-0008-0000-0A00-000039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2" name="Picture 363" descr="https://apps.fldfs.com/SURVEY/Images/spacer.gif">
          <a:extLst>
            <a:ext uri="{FF2B5EF4-FFF2-40B4-BE49-F238E27FC236}">
              <a16:creationId xmlns:a16="http://schemas.microsoft.com/office/drawing/2014/main" id="{00000000-0008-0000-0A00-00003A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3" name="Picture 363" descr="https://apps.fldfs.com/SURVEY/Images/spacer.gif">
          <a:extLst>
            <a:ext uri="{FF2B5EF4-FFF2-40B4-BE49-F238E27FC236}">
              <a16:creationId xmlns:a16="http://schemas.microsoft.com/office/drawing/2014/main" id="{00000000-0008-0000-0A00-00003B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4" name="Picture 363" descr="https://apps.fldfs.com/SURVEY/Images/spacer.gif">
          <a:extLst>
            <a:ext uri="{FF2B5EF4-FFF2-40B4-BE49-F238E27FC236}">
              <a16:creationId xmlns:a16="http://schemas.microsoft.com/office/drawing/2014/main" id="{00000000-0008-0000-0A00-00003C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5" name="Picture 363" descr="https://apps.fldfs.com/SURVEY/Images/spacer.gif">
          <a:extLst>
            <a:ext uri="{FF2B5EF4-FFF2-40B4-BE49-F238E27FC236}">
              <a16:creationId xmlns:a16="http://schemas.microsoft.com/office/drawing/2014/main" id="{00000000-0008-0000-0A00-00003D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6" name="Picture 363" descr="https://apps.fldfs.com/SURVEY/Images/spacer.gif">
          <a:extLst>
            <a:ext uri="{FF2B5EF4-FFF2-40B4-BE49-F238E27FC236}">
              <a16:creationId xmlns:a16="http://schemas.microsoft.com/office/drawing/2014/main" id="{00000000-0008-0000-0A00-00003E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7" name="Picture 363" descr="https://apps.fldfs.com/SURVEY/Images/spacer.gif">
          <a:extLst>
            <a:ext uri="{FF2B5EF4-FFF2-40B4-BE49-F238E27FC236}">
              <a16:creationId xmlns:a16="http://schemas.microsoft.com/office/drawing/2014/main" id="{00000000-0008-0000-0A00-00003F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266</xdr:row>
      <xdr:rowOff>0</xdr:rowOff>
    </xdr:from>
    <xdr:to>
      <xdr:col>8</xdr:col>
      <xdr:colOff>9525</xdr:colOff>
      <xdr:row>266</xdr:row>
      <xdr:rowOff>9525</xdr:rowOff>
    </xdr:to>
    <xdr:pic>
      <xdr:nvPicPr>
        <xdr:cNvPr id="2368" name="Picture 363" descr="https://apps.fldfs.com/SURVEY/Images/spacer.gif">
          <a:extLst>
            <a:ext uri="{FF2B5EF4-FFF2-40B4-BE49-F238E27FC236}">
              <a16:creationId xmlns:a16="http://schemas.microsoft.com/office/drawing/2014/main" id="{00000000-0008-0000-0A00-000040090000}"/>
            </a:ext>
          </a:extLst>
        </xdr:cNvPr>
        <xdr:cNvPicPr>
          <a:picLocks noChangeAspect="1"/>
        </xdr:cNvPicPr>
      </xdr:nvPicPr>
      <xdr:blipFill>
        <a:blip xmlns:r="http://schemas.openxmlformats.org/officeDocument/2006/relationships" r:embed="rId1"/>
        <a:stretch>
          <a:fillRect/>
        </a:stretch>
      </xdr:blipFill>
      <xdr:spPr bwMode="auto">
        <a:xfrm>
          <a:off x="1400175" y="522446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69" name="Picture 363" descr="https://apps.fldfs.com/SURVEY/Images/spacer.gif">
          <a:extLst>
            <a:ext uri="{FF2B5EF4-FFF2-40B4-BE49-F238E27FC236}">
              <a16:creationId xmlns:a16="http://schemas.microsoft.com/office/drawing/2014/main" id="{00000000-0008-0000-0A00-000041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0" name="Picture 363" descr="https://apps.fldfs.com/SURVEY/Images/spacer.gif">
          <a:extLst>
            <a:ext uri="{FF2B5EF4-FFF2-40B4-BE49-F238E27FC236}">
              <a16:creationId xmlns:a16="http://schemas.microsoft.com/office/drawing/2014/main" id="{00000000-0008-0000-0A00-000042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1" name="Picture 363" descr="https://apps.fldfs.com/SURVEY/Images/spacer.gif">
          <a:extLst>
            <a:ext uri="{FF2B5EF4-FFF2-40B4-BE49-F238E27FC236}">
              <a16:creationId xmlns:a16="http://schemas.microsoft.com/office/drawing/2014/main" id="{00000000-0008-0000-0A00-000043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2" name="Picture 363" descr="https://apps.fldfs.com/SURVEY/Images/spacer.gif">
          <a:extLst>
            <a:ext uri="{FF2B5EF4-FFF2-40B4-BE49-F238E27FC236}">
              <a16:creationId xmlns:a16="http://schemas.microsoft.com/office/drawing/2014/main" id="{00000000-0008-0000-0A00-000044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3" name="Picture 363" descr="https://apps.fldfs.com/SURVEY/Images/spacer.gif">
          <a:extLst>
            <a:ext uri="{FF2B5EF4-FFF2-40B4-BE49-F238E27FC236}">
              <a16:creationId xmlns:a16="http://schemas.microsoft.com/office/drawing/2014/main" id="{00000000-0008-0000-0A00-000045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4" name="Picture 363" descr="https://apps.fldfs.com/SURVEY/Images/spacer.gif">
          <a:extLst>
            <a:ext uri="{FF2B5EF4-FFF2-40B4-BE49-F238E27FC236}">
              <a16:creationId xmlns:a16="http://schemas.microsoft.com/office/drawing/2014/main" id="{00000000-0008-0000-0A00-000046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5" name="Picture 363" descr="https://apps.fldfs.com/SURVEY/Images/spacer.gif">
          <a:extLst>
            <a:ext uri="{FF2B5EF4-FFF2-40B4-BE49-F238E27FC236}">
              <a16:creationId xmlns:a16="http://schemas.microsoft.com/office/drawing/2014/main" id="{00000000-0008-0000-0A00-000047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6" name="Picture 363" descr="https://apps.fldfs.com/SURVEY/Images/spacer.gif">
          <a:extLst>
            <a:ext uri="{FF2B5EF4-FFF2-40B4-BE49-F238E27FC236}">
              <a16:creationId xmlns:a16="http://schemas.microsoft.com/office/drawing/2014/main" id="{00000000-0008-0000-0A00-000048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7" name="Picture 363" descr="https://apps.fldfs.com/SURVEY/Images/spacer.gif">
          <a:extLst>
            <a:ext uri="{FF2B5EF4-FFF2-40B4-BE49-F238E27FC236}">
              <a16:creationId xmlns:a16="http://schemas.microsoft.com/office/drawing/2014/main" id="{00000000-0008-0000-0A00-000049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8" name="Picture 363" descr="https://apps.fldfs.com/SURVEY/Images/spacer.gif">
          <a:extLst>
            <a:ext uri="{FF2B5EF4-FFF2-40B4-BE49-F238E27FC236}">
              <a16:creationId xmlns:a16="http://schemas.microsoft.com/office/drawing/2014/main" id="{00000000-0008-0000-0A00-00004A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79" name="Picture 363" descr="https://apps.fldfs.com/SURVEY/Images/spacer.gif">
          <a:extLst>
            <a:ext uri="{FF2B5EF4-FFF2-40B4-BE49-F238E27FC236}">
              <a16:creationId xmlns:a16="http://schemas.microsoft.com/office/drawing/2014/main" id="{00000000-0008-0000-0A00-00004B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80" name="Picture 363" descr="https://apps.fldfs.com/SURVEY/Images/spacer.gif">
          <a:extLst>
            <a:ext uri="{FF2B5EF4-FFF2-40B4-BE49-F238E27FC236}">
              <a16:creationId xmlns:a16="http://schemas.microsoft.com/office/drawing/2014/main" id="{00000000-0008-0000-0A00-00004C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81" name="Picture 363" descr="https://apps.fldfs.com/SURVEY/Images/spacer.gif">
          <a:extLst>
            <a:ext uri="{FF2B5EF4-FFF2-40B4-BE49-F238E27FC236}">
              <a16:creationId xmlns:a16="http://schemas.microsoft.com/office/drawing/2014/main" id="{00000000-0008-0000-0A00-00004D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82" name="Picture 363" descr="https://apps.fldfs.com/SURVEY/Images/spacer.gif">
          <a:extLst>
            <a:ext uri="{FF2B5EF4-FFF2-40B4-BE49-F238E27FC236}">
              <a16:creationId xmlns:a16="http://schemas.microsoft.com/office/drawing/2014/main" id="{00000000-0008-0000-0A00-00004E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267</xdr:row>
      <xdr:rowOff>0</xdr:rowOff>
    </xdr:from>
    <xdr:to>
      <xdr:col>8</xdr:col>
      <xdr:colOff>9525</xdr:colOff>
      <xdr:row>267</xdr:row>
      <xdr:rowOff>9525</xdr:rowOff>
    </xdr:to>
    <xdr:pic>
      <xdr:nvPicPr>
        <xdr:cNvPr id="2383" name="Picture 363" descr="https://apps.fldfs.com/SURVEY/Images/spacer.gif">
          <a:extLst>
            <a:ext uri="{FF2B5EF4-FFF2-40B4-BE49-F238E27FC236}">
              <a16:creationId xmlns:a16="http://schemas.microsoft.com/office/drawing/2014/main" id="{00000000-0008-0000-0A00-00004F090000}"/>
            </a:ext>
          </a:extLst>
        </xdr:cNvPr>
        <xdr:cNvPicPr>
          <a:picLocks noChangeAspect="1"/>
        </xdr:cNvPicPr>
      </xdr:nvPicPr>
      <xdr:blipFill>
        <a:blip xmlns:r="http://schemas.openxmlformats.org/officeDocument/2006/relationships" r:embed="rId1"/>
        <a:stretch>
          <a:fillRect/>
        </a:stretch>
      </xdr:blipFill>
      <xdr:spPr bwMode="auto">
        <a:xfrm>
          <a:off x="1400175" y="524351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84" name="Picture 363" descr="https://apps.fldfs.com/SURVEY/Images/spacer.gif">
          <a:extLst>
            <a:ext uri="{FF2B5EF4-FFF2-40B4-BE49-F238E27FC236}">
              <a16:creationId xmlns:a16="http://schemas.microsoft.com/office/drawing/2014/main" id="{00000000-0008-0000-0A00-000050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85" name="Picture 363" descr="https://apps.fldfs.com/SURVEY/Images/spacer.gif">
          <a:extLst>
            <a:ext uri="{FF2B5EF4-FFF2-40B4-BE49-F238E27FC236}">
              <a16:creationId xmlns:a16="http://schemas.microsoft.com/office/drawing/2014/main" id="{00000000-0008-0000-0A00-000051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86" name="Picture 363" descr="https://apps.fldfs.com/SURVEY/Images/spacer.gif">
          <a:extLst>
            <a:ext uri="{FF2B5EF4-FFF2-40B4-BE49-F238E27FC236}">
              <a16:creationId xmlns:a16="http://schemas.microsoft.com/office/drawing/2014/main" id="{00000000-0008-0000-0A00-000052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87" name="Picture 363" descr="https://apps.fldfs.com/SURVEY/Images/spacer.gif">
          <a:extLst>
            <a:ext uri="{FF2B5EF4-FFF2-40B4-BE49-F238E27FC236}">
              <a16:creationId xmlns:a16="http://schemas.microsoft.com/office/drawing/2014/main" id="{00000000-0008-0000-0A00-000053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88" name="Picture 363" descr="https://apps.fldfs.com/SURVEY/Images/spacer.gif">
          <a:extLst>
            <a:ext uri="{FF2B5EF4-FFF2-40B4-BE49-F238E27FC236}">
              <a16:creationId xmlns:a16="http://schemas.microsoft.com/office/drawing/2014/main" id="{00000000-0008-0000-0A00-000054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89" name="Picture 363" descr="https://apps.fldfs.com/SURVEY/Images/spacer.gif">
          <a:extLst>
            <a:ext uri="{FF2B5EF4-FFF2-40B4-BE49-F238E27FC236}">
              <a16:creationId xmlns:a16="http://schemas.microsoft.com/office/drawing/2014/main" id="{00000000-0008-0000-0A00-000055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0" name="Picture 363" descr="https://apps.fldfs.com/SURVEY/Images/spacer.gif">
          <a:extLst>
            <a:ext uri="{FF2B5EF4-FFF2-40B4-BE49-F238E27FC236}">
              <a16:creationId xmlns:a16="http://schemas.microsoft.com/office/drawing/2014/main" id="{00000000-0008-0000-0A00-000056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1" name="Picture 363" descr="https://apps.fldfs.com/SURVEY/Images/spacer.gif">
          <a:extLst>
            <a:ext uri="{FF2B5EF4-FFF2-40B4-BE49-F238E27FC236}">
              <a16:creationId xmlns:a16="http://schemas.microsoft.com/office/drawing/2014/main" id="{00000000-0008-0000-0A00-000057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2" name="Picture 363" descr="https://apps.fldfs.com/SURVEY/Images/spacer.gif">
          <a:extLst>
            <a:ext uri="{FF2B5EF4-FFF2-40B4-BE49-F238E27FC236}">
              <a16:creationId xmlns:a16="http://schemas.microsoft.com/office/drawing/2014/main" id="{00000000-0008-0000-0A00-000058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3" name="Picture 363" descr="https://apps.fldfs.com/SURVEY/Images/spacer.gif">
          <a:extLst>
            <a:ext uri="{FF2B5EF4-FFF2-40B4-BE49-F238E27FC236}">
              <a16:creationId xmlns:a16="http://schemas.microsoft.com/office/drawing/2014/main" id="{00000000-0008-0000-0A00-000059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4" name="Picture 363" descr="https://apps.fldfs.com/SURVEY/Images/spacer.gif">
          <a:extLst>
            <a:ext uri="{FF2B5EF4-FFF2-40B4-BE49-F238E27FC236}">
              <a16:creationId xmlns:a16="http://schemas.microsoft.com/office/drawing/2014/main" id="{00000000-0008-0000-0A00-00005A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5" name="Picture 363" descr="https://apps.fldfs.com/SURVEY/Images/spacer.gif">
          <a:extLst>
            <a:ext uri="{FF2B5EF4-FFF2-40B4-BE49-F238E27FC236}">
              <a16:creationId xmlns:a16="http://schemas.microsoft.com/office/drawing/2014/main" id="{00000000-0008-0000-0A00-00005B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6" name="Picture 363" descr="https://apps.fldfs.com/SURVEY/Images/spacer.gif">
          <a:extLst>
            <a:ext uri="{FF2B5EF4-FFF2-40B4-BE49-F238E27FC236}">
              <a16:creationId xmlns:a16="http://schemas.microsoft.com/office/drawing/2014/main" id="{00000000-0008-0000-0A00-00005C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7" name="Picture 363" descr="https://apps.fldfs.com/SURVEY/Images/spacer.gif">
          <a:extLst>
            <a:ext uri="{FF2B5EF4-FFF2-40B4-BE49-F238E27FC236}">
              <a16:creationId xmlns:a16="http://schemas.microsoft.com/office/drawing/2014/main" id="{00000000-0008-0000-0A00-00005D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268</xdr:row>
      <xdr:rowOff>0</xdr:rowOff>
    </xdr:from>
    <xdr:to>
      <xdr:col>8</xdr:col>
      <xdr:colOff>9525</xdr:colOff>
      <xdr:row>268</xdr:row>
      <xdr:rowOff>9525</xdr:rowOff>
    </xdr:to>
    <xdr:pic>
      <xdr:nvPicPr>
        <xdr:cNvPr id="2398" name="Picture 363" descr="https://apps.fldfs.com/SURVEY/Images/spacer.gif">
          <a:extLst>
            <a:ext uri="{FF2B5EF4-FFF2-40B4-BE49-F238E27FC236}">
              <a16:creationId xmlns:a16="http://schemas.microsoft.com/office/drawing/2014/main" id="{00000000-0008-0000-0A00-00005E090000}"/>
            </a:ext>
          </a:extLst>
        </xdr:cNvPr>
        <xdr:cNvPicPr>
          <a:picLocks noChangeAspect="1"/>
        </xdr:cNvPicPr>
      </xdr:nvPicPr>
      <xdr:blipFill>
        <a:blip xmlns:r="http://schemas.openxmlformats.org/officeDocument/2006/relationships" r:embed="rId1"/>
        <a:stretch>
          <a:fillRect/>
        </a:stretch>
      </xdr:blipFill>
      <xdr:spPr bwMode="auto">
        <a:xfrm>
          <a:off x="1400175" y="526256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399" name="Picture 363" descr="https://apps.fldfs.com/SURVEY/Images/spacer.gif">
          <a:extLst>
            <a:ext uri="{FF2B5EF4-FFF2-40B4-BE49-F238E27FC236}">
              <a16:creationId xmlns:a16="http://schemas.microsoft.com/office/drawing/2014/main" id="{00000000-0008-0000-0A00-00005F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0" name="Picture 363" descr="https://apps.fldfs.com/SURVEY/Images/spacer.gif">
          <a:extLst>
            <a:ext uri="{FF2B5EF4-FFF2-40B4-BE49-F238E27FC236}">
              <a16:creationId xmlns:a16="http://schemas.microsoft.com/office/drawing/2014/main" id="{00000000-0008-0000-0A00-000060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1" name="Picture 363" descr="https://apps.fldfs.com/SURVEY/Images/spacer.gif">
          <a:extLst>
            <a:ext uri="{FF2B5EF4-FFF2-40B4-BE49-F238E27FC236}">
              <a16:creationId xmlns:a16="http://schemas.microsoft.com/office/drawing/2014/main" id="{00000000-0008-0000-0A00-000061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2" name="Picture 363" descr="https://apps.fldfs.com/SURVEY/Images/spacer.gif">
          <a:extLst>
            <a:ext uri="{FF2B5EF4-FFF2-40B4-BE49-F238E27FC236}">
              <a16:creationId xmlns:a16="http://schemas.microsoft.com/office/drawing/2014/main" id="{00000000-0008-0000-0A00-000062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3" name="Picture 363" descr="https://apps.fldfs.com/SURVEY/Images/spacer.gif">
          <a:extLst>
            <a:ext uri="{FF2B5EF4-FFF2-40B4-BE49-F238E27FC236}">
              <a16:creationId xmlns:a16="http://schemas.microsoft.com/office/drawing/2014/main" id="{00000000-0008-0000-0A00-000063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4" name="Picture 363" descr="https://apps.fldfs.com/SURVEY/Images/spacer.gif">
          <a:extLst>
            <a:ext uri="{FF2B5EF4-FFF2-40B4-BE49-F238E27FC236}">
              <a16:creationId xmlns:a16="http://schemas.microsoft.com/office/drawing/2014/main" id="{00000000-0008-0000-0A00-000064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5" name="Picture 363" descr="https://apps.fldfs.com/SURVEY/Images/spacer.gif">
          <a:extLst>
            <a:ext uri="{FF2B5EF4-FFF2-40B4-BE49-F238E27FC236}">
              <a16:creationId xmlns:a16="http://schemas.microsoft.com/office/drawing/2014/main" id="{00000000-0008-0000-0A00-000065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6" name="Picture 363" descr="https://apps.fldfs.com/SURVEY/Images/spacer.gif">
          <a:extLst>
            <a:ext uri="{FF2B5EF4-FFF2-40B4-BE49-F238E27FC236}">
              <a16:creationId xmlns:a16="http://schemas.microsoft.com/office/drawing/2014/main" id="{00000000-0008-0000-0A00-000066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7" name="Picture 363" descr="https://apps.fldfs.com/SURVEY/Images/spacer.gif">
          <a:extLst>
            <a:ext uri="{FF2B5EF4-FFF2-40B4-BE49-F238E27FC236}">
              <a16:creationId xmlns:a16="http://schemas.microsoft.com/office/drawing/2014/main" id="{00000000-0008-0000-0A00-000067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8" name="Picture 363" descr="https://apps.fldfs.com/SURVEY/Images/spacer.gif">
          <a:extLst>
            <a:ext uri="{FF2B5EF4-FFF2-40B4-BE49-F238E27FC236}">
              <a16:creationId xmlns:a16="http://schemas.microsoft.com/office/drawing/2014/main" id="{00000000-0008-0000-0A00-000068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09" name="Picture 363" descr="https://apps.fldfs.com/SURVEY/Images/spacer.gif">
          <a:extLst>
            <a:ext uri="{FF2B5EF4-FFF2-40B4-BE49-F238E27FC236}">
              <a16:creationId xmlns:a16="http://schemas.microsoft.com/office/drawing/2014/main" id="{00000000-0008-0000-0A00-000069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10" name="Picture 363" descr="https://apps.fldfs.com/SURVEY/Images/spacer.gif">
          <a:extLst>
            <a:ext uri="{FF2B5EF4-FFF2-40B4-BE49-F238E27FC236}">
              <a16:creationId xmlns:a16="http://schemas.microsoft.com/office/drawing/2014/main" id="{00000000-0008-0000-0A00-00006A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11" name="Picture 363" descr="https://apps.fldfs.com/SURVEY/Images/spacer.gif">
          <a:extLst>
            <a:ext uri="{FF2B5EF4-FFF2-40B4-BE49-F238E27FC236}">
              <a16:creationId xmlns:a16="http://schemas.microsoft.com/office/drawing/2014/main" id="{00000000-0008-0000-0A00-00006B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12" name="Picture 363" descr="https://apps.fldfs.com/SURVEY/Images/spacer.gif">
          <a:extLst>
            <a:ext uri="{FF2B5EF4-FFF2-40B4-BE49-F238E27FC236}">
              <a16:creationId xmlns:a16="http://schemas.microsoft.com/office/drawing/2014/main" id="{00000000-0008-0000-0A00-00006C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269</xdr:row>
      <xdr:rowOff>0</xdr:rowOff>
    </xdr:from>
    <xdr:to>
      <xdr:col>8</xdr:col>
      <xdr:colOff>9525</xdr:colOff>
      <xdr:row>269</xdr:row>
      <xdr:rowOff>9525</xdr:rowOff>
    </xdr:to>
    <xdr:pic>
      <xdr:nvPicPr>
        <xdr:cNvPr id="2413" name="Picture 363" descr="https://apps.fldfs.com/SURVEY/Images/spacer.gif">
          <a:extLst>
            <a:ext uri="{FF2B5EF4-FFF2-40B4-BE49-F238E27FC236}">
              <a16:creationId xmlns:a16="http://schemas.microsoft.com/office/drawing/2014/main" id="{00000000-0008-0000-0A00-00006D090000}"/>
            </a:ext>
          </a:extLst>
        </xdr:cNvPr>
        <xdr:cNvPicPr>
          <a:picLocks noChangeAspect="1"/>
        </xdr:cNvPicPr>
      </xdr:nvPicPr>
      <xdr:blipFill>
        <a:blip xmlns:r="http://schemas.openxmlformats.org/officeDocument/2006/relationships" r:embed="rId1"/>
        <a:stretch>
          <a:fillRect/>
        </a:stretch>
      </xdr:blipFill>
      <xdr:spPr bwMode="auto">
        <a:xfrm>
          <a:off x="1400175" y="528161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14" name="Picture 363" descr="https://apps.fldfs.com/SURVEY/Images/spacer.gif">
          <a:extLst>
            <a:ext uri="{FF2B5EF4-FFF2-40B4-BE49-F238E27FC236}">
              <a16:creationId xmlns:a16="http://schemas.microsoft.com/office/drawing/2014/main" id="{00000000-0008-0000-0A00-00006E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15" name="Picture 363" descr="https://apps.fldfs.com/SURVEY/Images/spacer.gif">
          <a:extLst>
            <a:ext uri="{FF2B5EF4-FFF2-40B4-BE49-F238E27FC236}">
              <a16:creationId xmlns:a16="http://schemas.microsoft.com/office/drawing/2014/main" id="{00000000-0008-0000-0A00-00006F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16" name="Picture 363" descr="https://apps.fldfs.com/SURVEY/Images/spacer.gif">
          <a:extLst>
            <a:ext uri="{FF2B5EF4-FFF2-40B4-BE49-F238E27FC236}">
              <a16:creationId xmlns:a16="http://schemas.microsoft.com/office/drawing/2014/main" id="{00000000-0008-0000-0A00-000070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17" name="Picture 363" descr="https://apps.fldfs.com/SURVEY/Images/spacer.gif">
          <a:extLst>
            <a:ext uri="{FF2B5EF4-FFF2-40B4-BE49-F238E27FC236}">
              <a16:creationId xmlns:a16="http://schemas.microsoft.com/office/drawing/2014/main" id="{00000000-0008-0000-0A00-000071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18" name="Picture 363" descr="https://apps.fldfs.com/SURVEY/Images/spacer.gif">
          <a:extLst>
            <a:ext uri="{FF2B5EF4-FFF2-40B4-BE49-F238E27FC236}">
              <a16:creationId xmlns:a16="http://schemas.microsoft.com/office/drawing/2014/main" id="{00000000-0008-0000-0A00-000072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19" name="Picture 363" descr="https://apps.fldfs.com/SURVEY/Images/spacer.gif">
          <a:extLst>
            <a:ext uri="{FF2B5EF4-FFF2-40B4-BE49-F238E27FC236}">
              <a16:creationId xmlns:a16="http://schemas.microsoft.com/office/drawing/2014/main" id="{00000000-0008-0000-0A00-000073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0" name="Picture 363" descr="https://apps.fldfs.com/SURVEY/Images/spacer.gif">
          <a:extLst>
            <a:ext uri="{FF2B5EF4-FFF2-40B4-BE49-F238E27FC236}">
              <a16:creationId xmlns:a16="http://schemas.microsoft.com/office/drawing/2014/main" id="{00000000-0008-0000-0A00-000074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1" name="Picture 363" descr="https://apps.fldfs.com/SURVEY/Images/spacer.gif">
          <a:extLst>
            <a:ext uri="{FF2B5EF4-FFF2-40B4-BE49-F238E27FC236}">
              <a16:creationId xmlns:a16="http://schemas.microsoft.com/office/drawing/2014/main" id="{00000000-0008-0000-0A00-000075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2" name="Picture 363" descr="https://apps.fldfs.com/SURVEY/Images/spacer.gif">
          <a:extLst>
            <a:ext uri="{FF2B5EF4-FFF2-40B4-BE49-F238E27FC236}">
              <a16:creationId xmlns:a16="http://schemas.microsoft.com/office/drawing/2014/main" id="{00000000-0008-0000-0A00-000076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3" name="Picture 363" descr="https://apps.fldfs.com/SURVEY/Images/spacer.gif">
          <a:extLst>
            <a:ext uri="{FF2B5EF4-FFF2-40B4-BE49-F238E27FC236}">
              <a16:creationId xmlns:a16="http://schemas.microsoft.com/office/drawing/2014/main" id="{00000000-0008-0000-0A00-000077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4" name="Picture 363" descr="https://apps.fldfs.com/SURVEY/Images/spacer.gif">
          <a:extLst>
            <a:ext uri="{FF2B5EF4-FFF2-40B4-BE49-F238E27FC236}">
              <a16:creationId xmlns:a16="http://schemas.microsoft.com/office/drawing/2014/main" id="{00000000-0008-0000-0A00-000078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5" name="Picture 363" descr="https://apps.fldfs.com/SURVEY/Images/spacer.gif">
          <a:extLst>
            <a:ext uri="{FF2B5EF4-FFF2-40B4-BE49-F238E27FC236}">
              <a16:creationId xmlns:a16="http://schemas.microsoft.com/office/drawing/2014/main" id="{00000000-0008-0000-0A00-000079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6" name="Picture 363" descr="https://apps.fldfs.com/SURVEY/Images/spacer.gif">
          <a:extLst>
            <a:ext uri="{FF2B5EF4-FFF2-40B4-BE49-F238E27FC236}">
              <a16:creationId xmlns:a16="http://schemas.microsoft.com/office/drawing/2014/main" id="{00000000-0008-0000-0A00-00007A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7" name="Picture 363" descr="https://apps.fldfs.com/SURVEY/Images/spacer.gif">
          <a:extLst>
            <a:ext uri="{FF2B5EF4-FFF2-40B4-BE49-F238E27FC236}">
              <a16:creationId xmlns:a16="http://schemas.microsoft.com/office/drawing/2014/main" id="{00000000-0008-0000-0A00-00007B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270</xdr:row>
      <xdr:rowOff>0</xdr:rowOff>
    </xdr:from>
    <xdr:to>
      <xdr:col>8</xdr:col>
      <xdr:colOff>9525</xdr:colOff>
      <xdr:row>270</xdr:row>
      <xdr:rowOff>9525</xdr:rowOff>
    </xdr:to>
    <xdr:pic>
      <xdr:nvPicPr>
        <xdr:cNvPr id="2428" name="Picture 363" descr="https://apps.fldfs.com/SURVEY/Images/spacer.gif">
          <a:extLst>
            <a:ext uri="{FF2B5EF4-FFF2-40B4-BE49-F238E27FC236}">
              <a16:creationId xmlns:a16="http://schemas.microsoft.com/office/drawing/2014/main" id="{00000000-0008-0000-0A00-00007C090000}"/>
            </a:ext>
          </a:extLst>
        </xdr:cNvPr>
        <xdr:cNvPicPr>
          <a:picLocks noChangeAspect="1"/>
        </xdr:cNvPicPr>
      </xdr:nvPicPr>
      <xdr:blipFill>
        <a:blip xmlns:r="http://schemas.openxmlformats.org/officeDocument/2006/relationships" r:embed="rId1"/>
        <a:stretch>
          <a:fillRect/>
        </a:stretch>
      </xdr:blipFill>
      <xdr:spPr bwMode="auto">
        <a:xfrm>
          <a:off x="1400175" y="530066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29" name="Picture 363" descr="https://apps.fldfs.com/SURVEY/Images/spacer.gif">
          <a:extLst>
            <a:ext uri="{FF2B5EF4-FFF2-40B4-BE49-F238E27FC236}">
              <a16:creationId xmlns:a16="http://schemas.microsoft.com/office/drawing/2014/main" id="{00000000-0008-0000-0A00-00007D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0" name="Picture 363" descr="https://apps.fldfs.com/SURVEY/Images/spacer.gif">
          <a:extLst>
            <a:ext uri="{FF2B5EF4-FFF2-40B4-BE49-F238E27FC236}">
              <a16:creationId xmlns:a16="http://schemas.microsoft.com/office/drawing/2014/main" id="{00000000-0008-0000-0A00-00007E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1" name="Picture 363" descr="https://apps.fldfs.com/SURVEY/Images/spacer.gif">
          <a:extLst>
            <a:ext uri="{FF2B5EF4-FFF2-40B4-BE49-F238E27FC236}">
              <a16:creationId xmlns:a16="http://schemas.microsoft.com/office/drawing/2014/main" id="{00000000-0008-0000-0A00-00007F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2" name="Picture 363" descr="https://apps.fldfs.com/SURVEY/Images/spacer.gif">
          <a:extLst>
            <a:ext uri="{FF2B5EF4-FFF2-40B4-BE49-F238E27FC236}">
              <a16:creationId xmlns:a16="http://schemas.microsoft.com/office/drawing/2014/main" id="{00000000-0008-0000-0A00-000080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3" name="Picture 363" descr="https://apps.fldfs.com/SURVEY/Images/spacer.gif">
          <a:extLst>
            <a:ext uri="{FF2B5EF4-FFF2-40B4-BE49-F238E27FC236}">
              <a16:creationId xmlns:a16="http://schemas.microsoft.com/office/drawing/2014/main" id="{00000000-0008-0000-0A00-000081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4" name="Picture 363" descr="https://apps.fldfs.com/SURVEY/Images/spacer.gif">
          <a:extLst>
            <a:ext uri="{FF2B5EF4-FFF2-40B4-BE49-F238E27FC236}">
              <a16:creationId xmlns:a16="http://schemas.microsoft.com/office/drawing/2014/main" id="{00000000-0008-0000-0A00-000082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5" name="Picture 363" descr="https://apps.fldfs.com/SURVEY/Images/spacer.gif">
          <a:extLst>
            <a:ext uri="{FF2B5EF4-FFF2-40B4-BE49-F238E27FC236}">
              <a16:creationId xmlns:a16="http://schemas.microsoft.com/office/drawing/2014/main" id="{00000000-0008-0000-0A00-000083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6" name="Picture 363" descr="https://apps.fldfs.com/SURVEY/Images/spacer.gif">
          <a:extLst>
            <a:ext uri="{FF2B5EF4-FFF2-40B4-BE49-F238E27FC236}">
              <a16:creationId xmlns:a16="http://schemas.microsoft.com/office/drawing/2014/main" id="{00000000-0008-0000-0A00-000084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7" name="Picture 363" descr="https://apps.fldfs.com/SURVEY/Images/spacer.gif">
          <a:extLst>
            <a:ext uri="{FF2B5EF4-FFF2-40B4-BE49-F238E27FC236}">
              <a16:creationId xmlns:a16="http://schemas.microsoft.com/office/drawing/2014/main" id="{00000000-0008-0000-0A00-000085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8" name="Picture 363" descr="https://apps.fldfs.com/SURVEY/Images/spacer.gif">
          <a:extLst>
            <a:ext uri="{FF2B5EF4-FFF2-40B4-BE49-F238E27FC236}">
              <a16:creationId xmlns:a16="http://schemas.microsoft.com/office/drawing/2014/main" id="{00000000-0008-0000-0A00-000086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39" name="Picture 363" descr="https://apps.fldfs.com/SURVEY/Images/spacer.gif">
          <a:extLst>
            <a:ext uri="{FF2B5EF4-FFF2-40B4-BE49-F238E27FC236}">
              <a16:creationId xmlns:a16="http://schemas.microsoft.com/office/drawing/2014/main" id="{00000000-0008-0000-0A00-000087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40" name="Picture 363" descr="https://apps.fldfs.com/SURVEY/Images/spacer.gif">
          <a:extLst>
            <a:ext uri="{FF2B5EF4-FFF2-40B4-BE49-F238E27FC236}">
              <a16:creationId xmlns:a16="http://schemas.microsoft.com/office/drawing/2014/main" id="{00000000-0008-0000-0A00-000088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41" name="Picture 363" descr="https://apps.fldfs.com/SURVEY/Images/spacer.gif">
          <a:extLst>
            <a:ext uri="{FF2B5EF4-FFF2-40B4-BE49-F238E27FC236}">
              <a16:creationId xmlns:a16="http://schemas.microsoft.com/office/drawing/2014/main" id="{00000000-0008-0000-0A00-000089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42" name="Picture 363" descr="https://apps.fldfs.com/SURVEY/Images/spacer.gif">
          <a:extLst>
            <a:ext uri="{FF2B5EF4-FFF2-40B4-BE49-F238E27FC236}">
              <a16:creationId xmlns:a16="http://schemas.microsoft.com/office/drawing/2014/main" id="{00000000-0008-0000-0A00-00008A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271</xdr:row>
      <xdr:rowOff>0</xdr:rowOff>
    </xdr:from>
    <xdr:to>
      <xdr:col>8</xdr:col>
      <xdr:colOff>9525</xdr:colOff>
      <xdr:row>271</xdr:row>
      <xdr:rowOff>9525</xdr:rowOff>
    </xdr:to>
    <xdr:pic>
      <xdr:nvPicPr>
        <xdr:cNvPr id="2443" name="Picture 363" descr="https://apps.fldfs.com/SURVEY/Images/spacer.gif">
          <a:extLst>
            <a:ext uri="{FF2B5EF4-FFF2-40B4-BE49-F238E27FC236}">
              <a16:creationId xmlns:a16="http://schemas.microsoft.com/office/drawing/2014/main" id="{00000000-0008-0000-0A00-00008B090000}"/>
            </a:ext>
          </a:extLst>
        </xdr:cNvPr>
        <xdr:cNvPicPr>
          <a:picLocks noChangeAspect="1"/>
        </xdr:cNvPicPr>
      </xdr:nvPicPr>
      <xdr:blipFill>
        <a:blip xmlns:r="http://schemas.openxmlformats.org/officeDocument/2006/relationships" r:embed="rId1"/>
        <a:stretch>
          <a:fillRect/>
        </a:stretch>
      </xdr:blipFill>
      <xdr:spPr bwMode="auto">
        <a:xfrm>
          <a:off x="1400175" y="531971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44" name="Picture 363" descr="https://apps.fldfs.com/SURVEY/Images/spacer.gif">
          <a:extLst>
            <a:ext uri="{FF2B5EF4-FFF2-40B4-BE49-F238E27FC236}">
              <a16:creationId xmlns:a16="http://schemas.microsoft.com/office/drawing/2014/main" id="{00000000-0008-0000-0A00-00008C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45" name="Picture 363" descr="https://apps.fldfs.com/SURVEY/Images/spacer.gif">
          <a:extLst>
            <a:ext uri="{FF2B5EF4-FFF2-40B4-BE49-F238E27FC236}">
              <a16:creationId xmlns:a16="http://schemas.microsoft.com/office/drawing/2014/main" id="{00000000-0008-0000-0A00-00008D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46" name="Picture 363" descr="https://apps.fldfs.com/SURVEY/Images/spacer.gif">
          <a:extLst>
            <a:ext uri="{FF2B5EF4-FFF2-40B4-BE49-F238E27FC236}">
              <a16:creationId xmlns:a16="http://schemas.microsoft.com/office/drawing/2014/main" id="{00000000-0008-0000-0A00-00008E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47" name="Picture 363" descr="https://apps.fldfs.com/SURVEY/Images/spacer.gif">
          <a:extLst>
            <a:ext uri="{FF2B5EF4-FFF2-40B4-BE49-F238E27FC236}">
              <a16:creationId xmlns:a16="http://schemas.microsoft.com/office/drawing/2014/main" id="{00000000-0008-0000-0A00-00008F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48" name="Picture 363" descr="https://apps.fldfs.com/SURVEY/Images/spacer.gif">
          <a:extLst>
            <a:ext uri="{FF2B5EF4-FFF2-40B4-BE49-F238E27FC236}">
              <a16:creationId xmlns:a16="http://schemas.microsoft.com/office/drawing/2014/main" id="{00000000-0008-0000-0A00-000090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49" name="Picture 363" descr="https://apps.fldfs.com/SURVEY/Images/spacer.gif">
          <a:extLst>
            <a:ext uri="{FF2B5EF4-FFF2-40B4-BE49-F238E27FC236}">
              <a16:creationId xmlns:a16="http://schemas.microsoft.com/office/drawing/2014/main" id="{00000000-0008-0000-0A00-000091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0" name="Picture 363" descr="https://apps.fldfs.com/SURVEY/Images/spacer.gif">
          <a:extLst>
            <a:ext uri="{FF2B5EF4-FFF2-40B4-BE49-F238E27FC236}">
              <a16:creationId xmlns:a16="http://schemas.microsoft.com/office/drawing/2014/main" id="{00000000-0008-0000-0A00-000092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1" name="Picture 363" descr="https://apps.fldfs.com/SURVEY/Images/spacer.gif">
          <a:extLst>
            <a:ext uri="{FF2B5EF4-FFF2-40B4-BE49-F238E27FC236}">
              <a16:creationId xmlns:a16="http://schemas.microsoft.com/office/drawing/2014/main" id="{00000000-0008-0000-0A00-000093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2" name="Picture 363" descr="https://apps.fldfs.com/SURVEY/Images/spacer.gif">
          <a:extLst>
            <a:ext uri="{FF2B5EF4-FFF2-40B4-BE49-F238E27FC236}">
              <a16:creationId xmlns:a16="http://schemas.microsoft.com/office/drawing/2014/main" id="{00000000-0008-0000-0A00-000094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3" name="Picture 363" descr="https://apps.fldfs.com/SURVEY/Images/spacer.gif">
          <a:extLst>
            <a:ext uri="{FF2B5EF4-FFF2-40B4-BE49-F238E27FC236}">
              <a16:creationId xmlns:a16="http://schemas.microsoft.com/office/drawing/2014/main" id="{00000000-0008-0000-0A00-000095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4" name="Picture 363" descr="https://apps.fldfs.com/SURVEY/Images/spacer.gif">
          <a:extLst>
            <a:ext uri="{FF2B5EF4-FFF2-40B4-BE49-F238E27FC236}">
              <a16:creationId xmlns:a16="http://schemas.microsoft.com/office/drawing/2014/main" id="{00000000-0008-0000-0A00-000096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5" name="Picture 363" descr="https://apps.fldfs.com/SURVEY/Images/spacer.gif">
          <a:extLst>
            <a:ext uri="{FF2B5EF4-FFF2-40B4-BE49-F238E27FC236}">
              <a16:creationId xmlns:a16="http://schemas.microsoft.com/office/drawing/2014/main" id="{00000000-0008-0000-0A00-000097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6" name="Picture 363" descr="https://apps.fldfs.com/SURVEY/Images/spacer.gif">
          <a:extLst>
            <a:ext uri="{FF2B5EF4-FFF2-40B4-BE49-F238E27FC236}">
              <a16:creationId xmlns:a16="http://schemas.microsoft.com/office/drawing/2014/main" id="{00000000-0008-0000-0A00-000098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7" name="Picture 363" descr="https://apps.fldfs.com/SURVEY/Images/spacer.gif">
          <a:extLst>
            <a:ext uri="{FF2B5EF4-FFF2-40B4-BE49-F238E27FC236}">
              <a16:creationId xmlns:a16="http://schemas.microsoft.com/office/drawing/2014/main" id="{00000000-0008-0000-0A00-000099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272</xdr:row>
      <xdr:rowOff>0</xdr:rowOff>
    </xdr:from>
    <xdr:to>
      <xdr:col>8</xdr:col>
      <xdr:colOff>9525</xdr:colOff>
      <xdr:row>272</xdr:row>
      <xdr:rowOff>9525</xdr:rowOff>
    </xdr:to>
    <xdr:pic>
      <xdr:nvPicPr>
        <xdr:cNvPr id="2458" name="Picture 363" descr="https://apps.fldfs.com/SURVEY/Images/spacer.gif">
          <a:extLst>
            <a:ext uri="{FF2B5EF4-FFF2-40B4-BE49-F238E27FC236}">
              <a16:creationId xmlns:a16="http://schemas.microsoft.com/office/drawing/2014/main" id="{00000000-0008-0000-0A00-00009A090000}"/>
            </a:ext>
          </a:extLst>
        </xdr:cNvPr>
        <xdr:cNvPicPr>
          <a:picLocks noChangeAspect="1"/>
        </xdr:cNvPicPr>
      </xdr:nvPicPr>
      <xdr:blipFill>
        <a:blip xmlns:r="http://schemas.openxmlformats.org/officeDocument/2006/relationships" r:embed="rId1"/>
        <a:stretch>
          <a:fillRect/>
        </a:stretch>
      </xdr:blipFill>
      <xdr:spPr bwMode="auto">
        <a:xfrm>
          <a:off x="1400175" y="533876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59" name="Picture 363" descr="https://apps.fldfs.com/SURVEY/Images/spacer.gif">
          <a:extLst>
            <a:ext uri="{FF2B5EF4-FFF2-40B4-BE49-F238E27FC236}">
              <a16:creationId xmlns:a16="http://schemas.microsoft.com/office/drawing/2014/main" id="{00000000-0008-0000-0A00-00009B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0" name="Picture 363" descr="https://apps.fldfs.com/SURVEY/Images/spacer.gif">
          <a:extLst>
            <a:ext uri="{FF2B5EF4-FFF2-40B4-BE49-F238E27FC236}">
              <a16:creationId xmlns:a16="http://schemas.microsoft.com/office/drawing/2014/main" id="{00000000-0008-0000-0A00-00009C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1" name="Picture 363" descr="https://apps.fldfs.com/SURVEY/Images/spacer.gif">
          <a:extLst>
            <a:ext uri="{FF2B5EF4-FFF2-40B4-BE49-F238E27FC236}">
              <a16:creationId xmlns:a16="http://schemas.microsoft.com/office/drawing/2014/main" id="{00000000-0008-0000-0A00-00009D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2" name="Picture 363" descr="https://apps.fldfs.com/SURVEY/Images/spacer.gif">
          <a:extLst>
            <a:ext uri="{FF2B5EF4-FFF2-40B4-BE49-F238E27FC236}">
              <a16:creationId xmlns:a16="http://schemas.microsoft.com/office/drawing/2014/main" id="{00000000-0008-0000-0A00-00009E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3" name="Picture 363" descr="https://apps.fldfs.com/SURVEY/Images/spacer.gif">
          <a:extLst>
            <a:ext uri="{FF2B5EF4-FFF2-40B4-BE49-F238E27FC236}">
              <a16:creationId xmlns:a16="http://schemas.microsoft.com/office/drawing/2014/main" id="{00000000-0008-0000-0A00-00009F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4" name="Picture 363" descr="https://apps.fldfs.com/SURVEY/Images/spacer.gif">
          <a:extLst>
            <a:ext uri="{FF2B5EF4-FFF2-40B4-BE49-F238E27FC236}">
              <a16:creationId xmlns:a16="http://schemas.microsoft.com/office/drawing/2014/main" id="{00000000-0008-0000-0A00-0000A0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5" name="Picture 363" descr="https://apps.fldfs.com/SURVEY/Images/spacer.gif">
          <a:extLst>
            <a:ext uri="{FF2B5EF4-FFF2-40B4-BE49-F238E27FC236}">
              <a16:creationId xmlns:a16="http://schemas.microsoft.com/office/drawing/2014/main" id="{00000000-0008-0000-0A00-0000A1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6" name="Picture 363" descr="https://apps.fldfs.com/SURVEY/Images/spacer.gif">
          <a:extLst>
            <a:ext uri="{FF2B5EF4-FFF2-40B4-BE49-F238E27FC236}">
              <a16:creationId xmlns:a16="http://schemas.microsoft.com/office/drawing/2014/main" id="{00000000-0008-0000-0A00-0000A2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7" name="Picture 363" descr="https://apps.fldfs.com/SURVEY/Images/spacer.gif">
          <a:extLst>
            <a:ext uri="{FF2B5EF4-FFF2-40B4-BE49-F238E27FC236}">
              <a16:creationId xmlns:a16="http://schemas.microsoft.com/office/drawing/2014/main" id="{00000000-0008-0000-0A00-0000A3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8" name="Picture 363" descr="https://apps.fldfs.com/SURVEY/Images/spacer.gif">
          <a:extLst>
            <a:ext uri="{FF2B5EF4-FFF2-40B4-BE49-F238E27FC236}">
              <a16:creationId xmlns:a16="http://schemas.microsoft.com/office/drawing/2014/main" id="{00000000-0008-0000-0A00-0000A4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69" name="Picture 363" descr="https://apps.fldfs.com/SURVEY/Images/spacer.gif">
          <a:extLst>
            <a:ext uri="{FF2B5EF4-FFF2-40B4-BE49-F238E27FC236}">
              <a16:creationId xmlns:a16="http://schemas.microsoft.com/office/drawing/2014/main" id="{00000000-0008-0000-0A00-0000A5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70" name="Picture 363" descr="https://apps.fldfs.com/SURVEY/Images/spacer.gif">
          <a:extLst>
            <a:ext uri="{FF2B5EF4-FFF2-40B4-BE49-F238E27FC236}">
              <a16:creationId xmlns:a16="http://schemas.microsoft.com/office/drawing/2014/main" id="{00000000-0008-0000-0A00-0000A6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71" name="Picture 363" descr="https://apps.fldfs.com/SURVEY/Images/spacer.gif">
          <a:extLst>
            <a:ext uri="{FF2B5EF4-FFF2-40B4-BE49-F238E27FC236}">
              <a16:creationId xmlns:a16="http://schemas.microsoft.com/office/drawing/2014/main" id="{00000000-0008-0000-0A00-0000A7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72" name="Picture 363" descr="https://apps.fldfs.com/SURVEY/Images/spacer.gif">
          <a:extLst>
            <a:ext uri="{FF2B5EF4-FFF2-40B4-BE49-F238E27FC236}">
              <a16:creationId xmlns:a16="http://schemas.microsoft.com/office/drawing/2014/main" id="{00000000-0008-0000-0A00-0000A8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273</xdr:row>
      <xdr:rowOff>0</xdr:rowOff>
    </xdr:from>
    <xdr:to>
      <xdr:col>8</xdr:col>
      <xdr:colOff>9525</xdr:colOff>
      <xdr:row>273</xdr:row>
      <xdr:rowOff>9525</xdr:rowOff>
    </xdr:to>
    <xdr:pic>
      <xdr:nvPicPr>
        <xdr:cNvPr id="2473" name="Picture 363" descr="https://apps.fldfs.com/SURVEY/Images/spacer.gif">
          <a:extLst>
            <a:ext uri="{FF2B5EF4-FFF2-40B4-BE49-F238E27FC236}">
              <a16:creationId xmlns:a16="http://schemas.microsoft.com/office/drawing/2014/main" id="{00000000-0008-0000-0A00-0000A9090000}"/>
            </a:ext>
          </a:extLst>
        </xdr:cNvPr>
        <xdr:cNvPicPr>
          <a:picLocks noChangeAspect="1"/>
        </xdr:cNvPicPr>
      </xdr:nvPicPr>
      <xdr:blipFill>
        <a:blip xmlns:r="http://schemas.openxmlformats.org/officeDocument/2006/relationships" r:embed="rId1"/>
        <a:stretch>
          <a:fillRect/>
        </a:stretch>
      </xdr:blipFill>
      <xdr:spPr bwMode="auto">
        <a:xfrm>
          <a:off x="1400175" y="535781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74" name="Picture 363" descr="https://apps.fldfs.com/SURVEY/Images/spacer.gif">
          <a:extLst>
            <a:ext uri="{FF2B5EF4-FFF2-40B4-BE49-F238E27FC236}">
              <a16:creationId xmlns:a16="http://schemas.microsoft.com/office/drawing/2014/main" id="{00000000-0008-0000-0A00-0000AA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75" name="Picture 363" descr="https://apps.fldfs.com/SURVEY/Images/spacer.gif">
          <a:extLst>
            <a:ext uri="{FF2B5EF4-FFF2-40B4-BE49-F238E27FC236}">
              <a16:creationId xmlns:a16="http://schemas.microsoft.com/office/drawing/2014/main" id="{00000000-0008-0000-0A00-0000AB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76" name="Picture 363" descr="https://apps.fldfs.com/SURVEY/Images/spacer.gif">
          <a:extLst>
            <a:ext uri="{FF2B5EF4-FFF2-40B4-BE49-F238E27FC236}">
              <a16:creationId xmlns:a16="http://schemas.microsoft.com/office/drawing/2014/main" id="{00000000-0008-0000-0A00-0000AC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77" name="Picture 363" descr="https://apps.fldfs.com/SURVEY/Images/spacer.gif">
          <a:extLst>
            <a:ext uri="{FF2B5EF4-FFF2-40B4-BE49-F238E27FC236}">
              <a16:creationId xmlns:a16="http://schemas.microsoft.com/office/drawing/2014/main" id="{00000000-0008-0000-0A00-0000AD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78" name="Picture 363" descr="https://apps.fldfs.com/SURVEY/Images/spacer.gif">
          <a:extLst>
            <a:ext uri="{FF2B5EF4-FFF2-40B4-BE49-F238E27FC236}">
              <a16:creationId xmlns:a16="http://schemas.microsoft.com/office/drawing/2014/main" id="{00000000-0008-0000-0A00-0000AE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79" name="Picture 363" descr="https://apps.fldfs.com/SURVEY/Images/spacer.gif">
          <a:extLst>
            <a:ext uri="{FF2B5EF4-FFF2-40B4-BE49-F238E27FC236}">
              <a16:creationId xmlns:a16="http://schemas.microsoft.com/office/drawing/2014/main" id="{00000000-0008-0000-0A00-0000AF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0" name="Picture 363" descr="https://apps.fldfs.com/SURVEY/Images/spacer.gif">
          <a:extLst>
            <a:ext uri="{FF2B5EF4-FFF2-40B4-BE49-F238E27FC236}">
              <a16:creationId xmlns:a16="http://schemas.microsoft.com/office/drawing/2014/main" id="{00000000-0008-0000-0A00-0000B0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1" name="Picture 363" descr="https://apps.fldfs.com/SURVEY/Images/spacer.gif">
          <a:extLst>
            <a:ext uri="{FF2B5EF4-FFF2-40B4-BE49-F238E27FC236}">
              <a16:creationId xmlns:a16="http://schemas.microsoft.com/office/drawing/2014/main" id="{00000000-0008-0000-0A00-0000B1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2" name="Picture 363" descr="https://apps.fldfs.com/SURVEY/Images/spacer.gif">
          <a:extLst>
            <a:ext uri="{FF2B5EF4-FFF2-40B4-BE49-F238E27FC236}">
              <a16:creationId xmlns:a16="http://schemas.microsoft.com/office/drawing/2014/main" id="{00000000-0008-0000-0A00-0000B2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3" name="Picture 363" descr="https://apps.fldfs.com/SURVEY/Images/spacer.gif">
          <a:extLst>
            <a:ext uri="{FF2B5EF4-FFF2-40B4-BE49-F238E27FC236}">
              <a16:creationId xmlns:a16="http://schemas.microsoft.com/office/drawing/2014/main" id="{00000000-0008-0000-0A00-0000B3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4" name="Picture 363" descr="https://apps.fldfs.com/SURVEY/Images/spacer.gif">
          <a:extLst>
            <a:ext uri="{FF2B5EF4-FFF2-40B4-BE49-F238E27FC236}">
              <a16:creationId xmlns:a16="http://schemas.microsoft.com/office/drawing/2014/main" id="{00000000-0008-0000-0A00-0000B4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5" name="Picture 363" descr="https://apps.fldfs.com/SURVEY/Images/spacer.gif">
          <a:extLst>
            <a:ext uri="{FF2B5EF4-FFF2-40B4-BE49-F238E27FC236}">
              <a16:creationId xmlns:a16="http://schemas.microsoft.com/office/drawing/2014/main" id="{00000000-0008-0000-0A00-0000B5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6" name="Picture 363" descr="https://apps.fldfs.com/SURVEY/Images/spacer.gif">
          <a:extLst>
            <a:ext uri="{FF2B5EF4-FFF2-40B4-BE49-F238E27FC236}">
              <a16:creationId xmlns:a16="http://schemas.microsoft.com/office/drawing/2014/main" id="{00000000-0008-0000-0A00-0000B6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7" name="Picture 363" descr="https://apps.fldfs.com/SURVEY/Images/spacer.gif">
          <a:extLst>
            <a:ext uri="{FF2B5EF4-FFF2-40B4-BE49-F238E27FC236}">
              <a16:creationId xmlns:a16="http://schemas.microsoft.com/office/drawing/2014/main" id="{00000000-0008-0000-0A00-0000B7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274</xdr:row>
      <xdr:rowOff>0</xdr:rowOff>
    </xdr:from>
    <xdr:to>
      <xdr:col>8</xdr:col>
      <xdr:colOff>9525</xdr:colOff>
      <xdr:row>274</xdr:row>
      <xdr:rowOff>9525</xdr:rowOff>
    </xdr:to>
    <xdr:pic>
      <xdr:nvPicPr>
        <xdr:cNvPr id="2488" name="Picture 363" descr="https://apps.fldfs.com/SURVEY/Images/spacer.gif">
          <a:extLst>
            <a:ext uri="{FF2B5EF4-FFF2-40B4-BE49-F238E27FC236}">
              <a16:creationId xmlns:a16="http://schemas.microsoft.com/office/drawing/2014/main" id="{00000000-0008-0000-0A00-0000B8090000}"/>
            </a:ext>
          </a:extLst>
        </xdr:cNvPr>
        <xdr:cNvPicPr>
          <a:picLocks noChangeAspect="1"/>
        </xdr:cNvPicPr>
      </xdr:nvPicPr>
      <xdr:blipFill>
        <a:blip xmlns:r="http://schemas.openxmlformats.org/officeDocument/2006/relationships" r:embed="rId1"/>
        <a:stretch>
          <a:fillRect/>
        </a:stretch>
      </xdr:blipFill>
      <xdr:spPr bwMode="auto">
        <a:xfrm>
          <a:off x="1400175" y="537686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89" name="Picture 363" descr="https://apps.fldfs.com/SURVEY/Images/spacer.gif">
          <a:extLst>
            <a:ext uri="{FF2B5EF4-FFF2-40B4-BE49-F238E27FC236}">
              <a16:creationId xmlns:a16="http://schemas.microsoft.com/office/drawing/2014/main" id="{00000000-0008-0000-0A00-0000B9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0" name="Picture 363" descr="https://apps.fldfs.com/SURVEY/Images/spacer.gif">
          <a:extLst>
            <a:ext uri="{FF2B5EF4-FFF2-40B4-BE49-F238E27FC236}">
              <a16:creationId xmlns:a16="http://schemas.microsoft.com/office/drawing/2014/main" id="{00000000-0008-0000-0A00-0000BA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1" name="Picture 363" descr="https://apps.fldfs.com/SURVEY/Images/spacer.gif">
          <a:extLst>
            <a:ext uri="{FF2B5EF4-FFF2-40B4-BE49-F238E27FC236}">
              <a16:creationId xmlns:a16="http://schemas.microsoft.com/office/drawing/2014/main" id="{00000000-0008-0000-0A00-0000BB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2" name="Picture 363" descr="https://apps.fldfs.com/SURVEY/Images/spacer.gif">
          <a:extLst>
            <a:ext uri="{FF2B5EF4-FFF2-40B4-BE49-F238E27FC236}">
              <a16:creationId xmlns:a16="http://schemas.microsoft.com/office/drawing/2014/main" id="{00000000-0008-0000-0A00-0000BC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3" name="Picture 363" descr="https://apps.fldfs.com/SURVEY/Images/spacer.gif">
          <a:extLst>
            <a:ext uri="{FF2B5EF4-FFF2-40B4-BE49-F238E27FC236}">
              <a16:creationId xmlns:a16="http://schemas.microsoft.com/office/drawing/2014/main" id="{00000000-0008-0000-0A00-0000BD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4" name="Picture 363" descr="https://apps.fldfs.com/SURVEY/Images/spacer.gif">
          <a:extLst>
            <a:ext uri="{FF2B5EF4-FFF2-40B4-BE49-F238E27FC236}">
              <a16:creationId xmlns:a16="http://schemas.microsoft.com/office/drawing/2014/main" id="{00000000-0008-0000-0A00-0000BE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5" name="Picture 363" descr="https://apps.fldfs.com/SURVEY/Images/spacer.gif">
          <a:extLst>
            <a:ext uri="{FF2B5EF4-FFF2-40B4-BE49-F238E27FC236}">
              <a16:creationId xmlns:a16="http://schemas.microsoft.com/office/drawing/2014/main" id="{00000000-0008-0000-0A00-0000BF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6" name="Picture 363" descr="https://apps.fldfs.com/SURVEY/Images/spacer.gif">
          <a:extLst>
            <a:ext uri="{FF2B5EF4-FFF2-40B4-BE49-F238E27FC236}">
              <a16:creationId xmlns:a16="http://schemas.microsoft.com/office/drawing/2014/main" id="{00000000-0008-0000-0A00-0000C0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7" name="Picture 363" descr="https://apps.fldfs.com/SURVEY/Images/spacer.gif">
          <a:extLst>
            <a:ext uri="{FF2B5EF4-FFF2-40B4-BE49-F238E27FC236}">
              <a16:creationId xmlns:a16="http://schemas.microsoft.com/office/drawing/2014/main" id="{00000000-0008-0000-0A00-0000C1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8" name="Picture 363" descr="https://apps.fldfs.com/SURVEY/Images/spacer.gif">
          <a:extLst>
            <a:ext uri="{FF2B5EF4-FFF2-40B4-BE49-F238E27FC236}">
              <a16:creationId xmlns:a16="http://schemas.microsoft.com/office/drawing/2014/main" id="{00000000-0008-0000-0A00-0000C2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499" name="Picture 363" descr="https://apps.fldfs.com/SURVEY/Images/spacer.gif">
          <a:extLst>
            <a:ext uri="{FF2B5EF4-FFF2-40B4-BE49-F238E27FC236}">
              <a16:creationId xmlns:a16="http://schemas.microsoft.com/office/drawing/2014/main" id="{00000000-0008-0000-0A00-0000C3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500" name="Picture 363" descr="https://apps.fldfs.com/SURVEY/Images/spacer.gif">
          <a:extLst>
            <a:ext uri="{FF2B5EF4-FFF2-40B4-BE49-F238E27FC236}">
              <a16:creationId xmlns:a16="http://schemas.microsoft.com/office/drawing/2014/main" id="{00000000-0008-0000-0A00-0000C4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501" name="Picture 363" descr="https://apps.fldfs.com/SURVEY/Images/spacer.gif">
          <a:extLst>
            <a:ext uri="{FF2B5EF4-FFF2-40B4-BE49-F238E27FC236}">
              <a16:creationId xmlns:a16="http://schemas.microsoft.com/office/drawing/2014/main" id="{00000000-0008-0000-0A00-0000C5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502" name="Picture 363" descr="https://apps.fldfs.com/SURVEY/Images/spacer.gif">
          <a:extLst>
            <a:ext uri="{FF2B5EF4-FFF2-40B4-BE49-F238E27FC236}">
              <a16:creationId xmlns:a16="http://schemas.microsoft.com/office/drawing/2014/main" id="{00000000-0008-0000-0A00-0000C6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275</xdr:row>
      <xdr:rowOff>0</xdr:rowOff>
    </xdr:from>
    <xdr:to>
      <xdr:col>8</xdr:col>
      <xdr:colOff>9525</xdr:colOff>
      <xdr:row>275</xdr:row>
      <xdr:rowOff>9525</xdr:rowOff>
    </xdr:to>
    <xdr:pic>
      <xdr:nvPicPr>
        <xdr:cNvPr id="2503" name="Picture 363" descr="https://apps.fldfs.com/SURVEY/Images/spacer.gif">
          <a:extLst>
            <a:ext uri="{FF2B5EF4-FFF2-40B4-BE49-F238E27FC236}">
              <a16:creationId xmlns:a16="http://schemas.microsoft.com/office/drawing/2014/main" id="{00000000-0008-0000-0A00-0000C7090000}"/>
            </a:ext>
          </a:extLst>
        </xdr:cNvPr>
        <xdr:cNvPicPr>
          <a:picLocks noChangeAspect="1"/>
        </xdr:cNvPicPr>
      </xdr:nvPicPr>
      <xdr:blipFill>
        <a:blip xmlns:r="http://schemas.openxmlformats.org/officeDocument/2006/relationships" r:embed="rId1"/>
        <a:stretch>
          <a:fillRect/>
        </a:stretch>
      </xdr:blipFill>
      <xdr:spPr bwMode="auto">
        <a:xfrm>
          <a:off x="1400175" y="539591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04" name="Picture 363" descr="https://apps.fldfs.com/SURVEY/Images/spacer.gif">
          <a:extLst>
            <a:ext uri="{FF2B5EF4-FFF2-40B4-BE49-F238E27FC236}">
              <a16:creationId xmlns:a16="http://schemas.microsoft.com/office/drawing/2014/main" id="{00000000-0008-0000-0A00-0000C8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05" name="Picture 363" descr="https://apps.fldfs.com/SURVEY/Images/spacer.gif">
          <a:extLst>
            <a:ext uri="{FF2B5EF4-FFF2-40B4-BE49-F238E27FC236}">
              <a16:creationId xmlns:a16="http://schemas.microsoft.com/office/drawing/2014/main" id="{00000000-0008-0000-0A00-0000C9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06" name="Picture 363" descr="https://apps.fldfs.com/SURVEY/Images/spacer.gif">
          <a:extLst>
            <a:ext uri="{FF2B5EF4-FFF2-40B4-BE49-F238E27FC236}">
              <a16:creationId xmlns:a16="http://schemas.microsoft.com/office/drawing/2014/main" id="{00000000-0008-0000-0A00-0000CA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07" name="Picture 363" descr="https://apps.fldfs.com/SURVEY/Images/spacer.gif">
          <a:extLst>
            <a:ext uri="{FF2B5EF4-FFF2-40B4-BE49-F238E27FC236}">
              <a16:creationId xmlns:a16="http://schemas.microsoft.com/office/drawing/2014/main" id="{00000000-0008-0000-0A00-0000CB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08" name="Picture 363" descr="https://apps.fldfs.com/SURVEY/Images/spacer.gif">
          <a:extLst>
            <a:ext uri="{FF2B5EF4-FFF2-40B4-BE49-F238E27FC236}">
              <a16:creationId xmlns:a16="http://schemas.microsoft.com/office/drawing/2014/main" id="{00000000-0008-0000-0A00-0000CC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09" name="Picture 363" descr="https://apps.fldfs.com/SURVEY/Images/spacer.gif">
          <a:extLst>
            <a:ext uri="{FF2B5EF4-FFF2-40B4-BE49-F238E27FC236}">
              <a16:creationId xmlns:a16="http://schemas.microsoft.com/office/drawing/2014/main" id="{00000000-0008-0000-0A00-0000CD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0" name="Picture 363" descr="https://apps.fldfs.com/SURVEY/Images/spacer.gif">
          <a:extLst>
            <a:ext uri="{FF2B5EF4-FFF2-40B4-BE49-F238E27FC236}">
              <a16:creationId xmlns:a16="http://schemas.microsoft.com/office/drawing/2014/main" id="{00000000-0008-0000-0A00-0000CE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1" name="Picture 363" descr="https://apps.fldfs.com/SURVEY/Images/spacer.gif">
          <a:extLst>
            <a:ext uri="{FF2B5EF4-FFF2-40B4-BE49-F238E27FC236}">
              <a16:creationId xmlns:a16="http://schemas.microsoft.com/office/drawing/2014/main" id="{00000000-0008-0000-0A00-0000CF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2" name="Picture 363" descr="https://apps.fldfs.com/SURVEY/Images/spacer.gif">
          <a:extLst>
            <a:ext uri="{FF2B5EF4-FFF2-40B4-BE49-F238E27FC236}">
              <a16:creationId xmlns:a16="http://schemas.microsoft.com/office/drawing/2014/main" id="{00000000-0008-0000-0A00-0000D0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3" name="Picture 363" descr="https://apps.fldfs.com/SURVEY/Images/spacer.gif">
          <a:extLst>
            <a:ext uri="{FF2B5EF4-FFF2-40B4-BE49-F238E27FC236}">
              <a16:creationId xmlns:a16="http://schemas.microsoft.com/office/drawing/2014/main" id="{00000000-0008-0000-0A00-0000D1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4" name="Picture 363" descr="https://apps.fldfs.com/SURVEY/Images/spacer.gif">
          <a:extLst>
            <a:ext uri="{FF2B5EF4-FFF2-40B4-BE49-F238E27FC236}">
              <a16:creationId xmlns:a16="http://schemas.microsoft.com/office/drawing/2014/main" id="{00000000-0008-0000-0A00-0000D2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5" name="Picture 363" descr="https://apps.fldfs.com/SURVEY/Images/spacer.gif">
          <a:extLst>
            <a:ext uri="{FF2B5EF4-FFF2-40B4-BE49-F238E27FC236}">
              <a16:creationId xmlns:a16="http://schemas.microsoft.com/office/drawing/2014/main" id="{00000000-0008-0000-0A00-0000D3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6" name="Picture 363" descr="https://apps.fldfs.com/SURVEY/Images/spacer.gif">
          <a:extLst>
            <a:ext uri="{FF2B5EF4-FFF2-40B4-BE49-F238E27FC236}">
              <a16:creationId xmlns:a16="http://schemas.microsoft.com/office/drawing/2014/main" id="{00000000-0008-0000-0A00-0000D4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7" name="Picture 363" descr="https://apps.fldfs.com/SURVEY/Images/spacer.gif">
          <a:extLst>
            <a:ext uri="{FF2B5EF4-FFF2-40B4-BE49-F238E27FC236}">
              <a16:creationId xmlns:a16="http://schemas.microsoft.com/office/drawing/2014/main" id="{00000000-0008-0000-0A00-0000D5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276</xdr:row>
      <xdr:rowOff>0</xdr:rowOff>
    </xdr:from>
    <xdr:to>
      <xdr:col>8</xdr:col>
      <xdr:colOff>9525</xdr:colOff>
      <xdr:row>276</xdr:row>
      <xdr:rowOff>9525</xdr:rowOff>
    </xdr:to>
    <xdr:pic>
      <xdr:nvPicPr>
        <xdr:cNvPr id="2518" name="Picture 363" descr="https://apps.fldfs.com/SURVEY/Images/spacer.gif">
          <a:extLst>
            <a:ext uri="{FF2B5EF4-FFF2-40B4-BE49-F238E27FC236}">
              <a16:creationId xmlns:a16="http://schemas.microsoft.com/office/drawing/2014/main" id="{00000000-0008-0000-0A00-0000D6090000}"/>
            </a:ext>
          </a:extLst>
        </xdr:cNvPr>
        <xdr:cNvPicPr>
          <a:picLocks noChangeAspect="1"/>
        </xdr:cNvPicPr>
      </xdr:nvPicPr>
      <xdr:blipFill>
        <a:blip xmlns:r="http://schemas.openxmlformats.org/officeDocument/2006/relationships" r:embed="rId1"/>
        <a:stretch>
          <a:fillRect/>
        </a:stretch>
      </xdr:blipFill>
      <xdr:spPr bwMode="auto">
        <a:xfrm>
          <a:off x="1400175" y="541496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19" name="Picture 363" descr="https://apps.fldfs.com/SURVEY/Images/spacer.gif">
          <a:extLst>
            <a:ext uri="{FF2B5EF4-FFF2-40B4-BE49-F238E27FC236}">
              <a16:creationId xmlns:a16="http://schemas.microsoft.com/office/drawing/2014/main" id="{00000000-0008-0000-0A00-0000D7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0" name="Picture 363" descr="https://apps.fldfs.com/SURVEY/Images/spacer.gif">
          <a:extLst>
            <a:ext uri="{FF2B5EF4-FFF2-40B4-BE49-F238E27FC236}">
              <a16:creationId xmlns:a16="http://schemas.microsoft.com/office/drawing/2014/main" id="{00000000-0008-0000-0A00-0000D8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1" name="Picture 363" descr="https://apps.fldfs.com/SURVEY/Images/spacer.gif">
          <a:extLst>
            <a:ext uri="{FF2B5EF4-FFF2-40B4-BE49-F238E27FC236}">
              <a16:creationId xmlns:a16="http://schemas.microsoft.com/office/drawing/2014/main" id="{00000000-0008-0000-0A00-0000D9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2" name="Picture 363" descr="https://apps.fldfs.com/SURVEY/Images/spacer.gif">
          <a:extLst>
            <a:ext uri="{FF2B5EF4-FFF2-40B4-BE49-F238E27FC236}">
              <a16:creationId xmlns:a16="http://schemas.microsoft.com/office/drawing/2014/main" id="{00000000-0008-0000-0A00-0000DA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3" name="Picture 363" descr="https://apps.fldfs.com/SURVEY/Images/spacer.gif">
          <a:extLst>
            <a:ext uri="{FF2B5EF4-FFF2-40B4-BE49-F238E27FC236}">
              <a16:creationId xmlns:a16="http://schemas.microsoft.com/office/drawing/2014/main" id="{00000000-0008-0000-0A00-0000DB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4" name="Picture 363" descr="https://apps.fldfs.com/SURVEY/Images/spacer.gif">
          <a:extLst>
            <a:ext uri="{FF2B5EF4-FFF2-40B4-BE49-F238E27FC236}">
              <a16:creationId xmlns:a16="http://schemas.microsoft.com/office/drawing/2014/main" id="{00000000-0008-0000-0A00-0000DC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5" name="Picture 363" descr="https://apps.fldfs.com/SURVEY/Images/spacer.gif">
          <a:extLst>
            <a:ext uri="{FF2B5EF4-FFF2-40B4-BE49-F238E27FC236}">
              <a16:creationId xmlns:a16="http://schemas.microsoft.com/office/drawing/2014/main" id="{00000000-0008-0000-0A00-0000DD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6" name="Picture 363" descr="https://apps.fldfs.com/SURVEY/Images/spacer.gif">
          <a:extLst>
            <a:ext uri="{FF2B5EF4-FFF2-40B4-BE49-F238E27FC236}">
              <a16:creationId xmlns:a16="http://schemas.microsoft.com/office/drawing/2014/main" id="{00000000-0008-0000-0A00-0000DE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7" name="Picture 363" descr="https://apps.fldfs.com/SURVEY/Images/spacer.gif">
          <a:extLst>
            <a:ext uri="{FF2B5EF4-FFF2-40B4-BE49-F238E27FC236}">
              <a16:creationId xmlns:a16="http://schemas.microsoft.com/office/drawing/2014/main" id="{00000000-0008-0000-0A00-0000DF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8" name="Picture 363" descr="https://apps.fldfs.com/SURVEY/Images/spacer.gif">
          <a:extLst>
            <a:ext uri="{FF2B5EF4-FFF2-40B4-BE49-F238E27FC236}">
              <a16:creationId xmlns:a16="http://schemas.microsoft.com/office/drawing/2014/main" id="{00000000-0008-0000-0A00-0000E0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29" name="Picture 363" descr="https://apps.fldfs.com/SURVEY/Images/spacer.gif">
          <a:extLst>
            <a:ext uri="{FF2B5EF4-FFF2-40B4-BE49-F238E27FC236}">
              <a16:creationId xmlns:a16="http://schemas.microsoft.com/office/drawing/2014/main" id="{00000000-0008-0000-0A00-0000E1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30" name="Picture 363" descr="https://apps.fldfs.com/SURVEY/Images/spacer.gif">
          <a:extLst>
            <a:ext uri="{FF2B5EF4-FFF2-40B4-BE49-F238E27FC236}">
              <a16:creationId xmlns:a16="http://schemas.microsoft.com/office/drawing/2014/main" id="{00000000-0008-0000-0A00-0000E2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31" name="Picture 363" descr="https://apps.fldfs.com/SURVEY/Images/spacer.gif">
          <a:extLst>
            <a:ext uri="{FF2B5EF4-FFF2-40B4-BE49-F238E27FC236}">
              <a16:creationId xmlns:a16="http://schemas.microsoft.com/office/drawing/2014/main" id="{00000000-0008-0000-0A00-0000E3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32" name="Picture 363" descr="https://apps.fldfs.com/SURVEY/Images/spacer.gif">
          <a:extLst>
            <a:ext uri="{FF2B5EF4-FFF2-40B4-BE49-F238E27FC236}">
              <a16:creationId xmlns:a16="http://schemas.microsoft.com/office/drawing/2014/main" id="{00000000-0008-0000-0A00-0000E4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277</xdr:row>
      <xdr:rowOff>0</xdr:rowOff>
    </xdr:from>
    <xdr:to>
      <xdr:col>8</xdr:col>
      <xdr:colOff>9525</xdr:colOff>
      <xdr:row>277</xdr:row>
      <xdr:rowOff>9525</xdr:rowOff>
    </xdr:to>
    <xdr:pic>
      <xdr:nvPicPr>
        <xdr:cNvPr id="2533" name="Picture 363" descr="https://apps.fldfs.com/SURVEY/Images/spacer.gif">
          <a:extLst>
            <a:ext uri="{FF2B5EF4-FFF2-40B4-BE49-F238E27FC236}">
              <a16:creationId xmlns:a16="http://schemas.microsoft.com/office/drawing/2014/main" id="{00000000-0008-0000-0A00-0000E5090000}"/>
            </a:ext>
          </a:extLst>
        </xdr:cNvPr>
        <xdr:cNvPicPr>
          <a:picLocks noChangeAspect="1"/>
        </xdr:cNvPicPr>
      </xdr:nvPicPr>
      <xdr:blipFill>
        <a:blip xmlns:r="http://schemas.openxmlformats.org/officeDocument/2006/relationships" r:embed="rId1"/>
        <a:stretch>
          <a:fillRect/>
        </a:stretch>
      </xdr:blipFill>
      <xdr:spPr bwMode="auto">
        <a:xfrm>
          <a:off x="1400175" y="543401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34" name="Picture 363" descr="https://apps.fldfs.com/SURVEY/Images/spacer.gif">
          <a:extLst>
            <a:ext uri="{FF2B5EF4-FFF2-40B4-BE49-F238E27FC236}">
              <a16:creationId xmlns:a16="http://schemas.microsoft.com/office/drawing/2014/main" id="{00000000-0008-0000-0A00-0000E6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35" name="Picture 363" descr="https://apps.fldfs.com/SURVEY/Images/spacer.gif">
          <a:extLst>
            <a:ext uri="{FF2B5EF4-FFF2-40B4-BE49-F238E27FC236}">
              <a16:creationId xmlns:a16="http://schemas.microsoft.com/office/drawing/2014/main" id="{00000000-0008-0000-0A00-0000E7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36" name="Picture 363" descr="https://apps.fldfs.com/SURVEY/Images/spacer.gif">
          <a:extLst>
            <a:ext uri="{FF2B5EF4-FFF2-40B4-BE49-F238E27FC236}">
              <a16:creationId xmlns:a16="http://schemas.microsoft.com/office/drawing/2014/main" id="{00000000-0008-0000-0A00-0000E8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37" name="Picture 363" descr="https://apps.fldfs.com/SURVEY/Images/spacer.gif">
          <a:extLst>
            <a:ext uri="{FF2B5EF4-FFF2-40B4-BE49-F238E27FC236}">
              <a16:creationId xmlns:a16="http://schemas.microsoft.com/office/drawing/2014/main" id="{00000000-0008-0000-0A00-0000E9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38" name="Picture 363" descr="https://apps.fldfs.com/SURVEY/Images/spacer.gif">
          <a:extLst>
            <a:ext uri="{FF2B5EF4-FFF2-40B4-BE49-F238E27FC236}">
              <a16:creationId xmlns:a16="http://schemas.microsoft.com/office/drawing/2014/main" id="{00000000-0008-0000-0A00-0000EA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39" name="Picture 363" descr="https://apps.fldfs.com/SURVEY/Images/spacer.gif">
          <a:extLst>
            <a:ext uri="{FF2B5EF4-FFF2-40B4-BE49-F238E27FC236}">
              <a16:creationId xmlns:a16="http://schemas.microsoft.com/office/drawing/2014/main" id="{00000000-0008-0000-0A00-0000EB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0" name="Picture 363" descr="https://apps.fldfs.com/SURVEY/Images/spacer.gif">
          <a:extLst>
            <a:ext uri="{FF2B5EF4-FFF2-40B4-BE49-F238E27FC236}">
              <a16:creationId xmlns:a16="http://schemas.microsoft.com/office/drawing/2014/main" id="{00000000-0008-0000-0A00-0000EC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1" name="Picture 363" descr="https://apps.fldfs.com/SURVEY/Images/spacer.gif">
          <a:extLst>
            <a:ext uri="{FF2B5EF4-FFF2-40B4-BE49-F238E27FC236}">
              <a16:creationId xmlns:a16="http://schemas.microsoft.com/office/drawing/2014/main" id="{00000000-0008-0000-0A00-0000ED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2" name="Picture 363" descr="https://apps.fldfs.com/SURVEY/Images/spacer.gif">
          <a:extLst>
            <a:ext uri="{FF2B5EF4-FFF2-40B4-BE49-F238E27FC236}">
              <a16:creationId xmlns:a16="http://schemas.microsoft.com/office/drawing/2014/main" id="{00000000-0008-0000-0A00-0000EE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3" name="Picture 363" descr="https://apps.fldfs.com/SURVEY/Images/spacer.gif">
          <a:extLst>
            <a:ext uri="{FF2B5EF4-FFF2-40B4-BE49-F238E27FC236}">
              <a16:creationId xmlns:a16="http://schemas.microsoft.com/office/drawing/2014/main" id="{00000000-0008-0000-0A00-0000EF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4" name="Picture 363" descr="https://apps.fldfs.com/SURVEY/Images/spacer.gif">
          <a:extLst>
            <a:ext uri="{FF2B5EF4-FFF2-40B4-BE49-F238E27FC236}">
              <a16:creationId xmlns:a16="http://schemas.microsoft.com/office/drawing/2014/main" id="{00000000-0008-0000-0A00-0000F0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5" name="Picture 363" descr="https://apps.fldfs.com/SURVEY/Images/spacer.gif">
          <a:extLst>
            <a:ext uri="{FF2B5EF4-FFF2-40B4-BE49-F238E27FC236}">
              <a16:creationId xmlns:a16="http://schemas.microsoft.com/office/drawing/2014/main" id="{00000000-0008-0000-0A00-0000F1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6" name="Picture 363" descr="https://apps.fldfs.com/SURVEY/Images/spacer.gif">
          <a:extLst>
            <a:ext uri="{FF2B5EF4-FFF2-40B4-BE49-F238E27FC236}">
              <a16:creationId xmlns:a16="http://schemas.microsoft.com/office/drawing/2014/main" id="{00000000-0008-0000-0A00-0000F2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7" name="Picture 363" descr="https://apps.fldfs.com/SURVEY/Images/spacer.gif">
          <a:extLst>
            <a:ext uri="{FF2B5EF4-FFF2-40B4-BE49-F238E27FC236}">
              <a16:creationId xmlns:a16="http://schemas.microsoft.com/office/drawing/2014/main" id="{00000000-0008-0000-0A00-0000F3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278</xdr:row>
      <xdr:rowOff>0</xdr:rowOff>
    </xdr:from>
    <xdr:to>
      <xdr:col>8</xdr:col>
      <xdr:colOff>9525</xdr:colOff>
      <xdr:row>278</xdr:row>
      <xdr:rowOff>9525</xdr:rowOff>
    </xdr:to>
    <xdr:pic>
      <xdr:nvPicPr>
        <xdr:cNvPr id="2548" name="Picture 363" descr="https://apps.fldfs.com/SURVEY/Images/spacer.gif">
          <a:extLst>
            <a:ext uri="{FF2B5EF4-FFF2-40B4-BE49-F238E27FC236}">
              <a16:creationId xmlns:a16="http://schemas.microsoft.com/office/drawing/2014/main" id="{00000000-0008-0000-0A00-0000F4090000}"/>
            </a:ext>
          </a:extLst>
        </xdr:cNvPr>
        <xdr:cNvPicPr>
          <a:picLocks noChangeAspect="1"/>
        </xdr:cNvPicPr>
      </xdr:nvPicPr>
      <xdr:blipFill>
        <a:blip xmlns:r="http://schemas.openxmlformats.org/officeDocument/2006/relationships" r:embed="rId1"/>
        <a:stretch>
          <a:fillRect/>
        </a:stretch>
      </xdr:blipFill>
      <xdr:spPr bwMode="auto">
        <a:xfrm>
          <a:off x="1400175" y="545306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49" name="Picture 363" descr="https://apps.fldfs.com/SURVEY/Images/spacer.gif">
          <a:extLst>
            <a:ext uri="{FF2B5EF4-FFF2-40B4-BE49-F238E27FC236}">
              <a16:creationId xmlns:a16="http://schemas.microsoft.com/office/drawing/2014/main" id="{00000000-0008-0000-0A00-0000F5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0" name="Picture 363" descr="https://apps.fldfs.com/SURVEY/Images/spacer.gif">
          <a:extLst>
            <a:ext uri="{FF2B5EF4-FFF2-40B4-BE49-F238E27FC236}">
              <a16:creationId xmlns:a16="http://schemas.microsoft.com/office/drawing/2014/main" id="{00000000-0008-0000-0A00-0000F6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1" name="Picture 363" descr="https://apps.fldfs.com/SURVEY/Images/spacer.gif">
          <a:extLst>
            <a:ext uri="{FF2B5EF4-FFF2-40B4-BE49-F238E27FC236}">
              <a16:creationId xmlns:a16="http://schemas.microsoft.com/office/drawing/2014/main" id="{00000000-0008-0000-0A00-0000F7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2" name="Picture 363" descr="https://apps.fldfs.com/SURVEY/Images/spacer.gif">
          <a:extLst>
            <a:ext uri="{FF2B5EF4-FFF2-40B4-BE49-F238E27FC236}">
              <a16:creationId xmlns:a16="http://schemas.microsoft.com/office/drawing/2014/main" id="{00000000-0008-0000-0A00-0000F8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3" name="Picture 363" descr="https://apps.fldfs.com/SURVEY/Images/spacer.gif">
          <a:extLst>
            <a:ext uri="{FF2B5EF4-FFF2-40B4-BE49-F238E27FC236}">
              <a16:creationId xmlns:a16="http://schemas.microsoft.com/office/drawing/2014/main" id="{00000000-0008-0000-0A00-0000F9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4" name="Picture 363" descr="https://apps.fldfs.com/SURVEY/Images/spacer.gif">
          <a:extLst>
            <a:ext uri="{FF2B5EF4-FFF2-40B4-BE49-F238E27FC236}">
              <a16:creationId xmlns:a16="http://schemas.microsoft.com/office/drawing/2014/main" id="{00000000-0008-0000-0A00-0000FA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5" name="Picture 363" descr="https://apps.fldfs.com/SURVEY/Images/spacer.gif">
          <a:extLst>
            <a:ext uri="{FF2B5EF4-FFF2-40B4-BE49-F238E27FC236}">
              <a16:creationId xmlns:a16="http://schemas.microsoft.com/office/drawing/2014/main" id="{00000000-0008-0000-0A00-0000FB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6" name="Picture 363" descr="https://apps.fldfs.com/SURVEY/Images/spacer.gif">
          <a:extLst>
            <a:ext uri="{FF2B5EF4-FFF2-40B4-BE49-F238E27FC236}">
              <a16:creationId xmlns:a16="http://schemas.microsoft.com/office/drawing/2014/main" id="{00000000-0008-0000-0A00-0000FC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7" name="Picture 363" descr="https://apps.fldfs.com/SURVEY/Images/spacer.gif">
          <a:extLst>
            <a:ext uri="{FF2B5EF4-FFF2-40B4-BE49-F238E27FC236}">
              <a16:creationId xmlns:a16="http://schemas.microsoft.com/office/drawing/2014/main" id="{00000000-0008-0000-0A00-0000FD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8" name="Picture 363" descr="https://apps.fldfs.com/SURVEY/Images/spacer.gif">
          <a:extLst>
            <a:ext uri="{FF2B5EF4-FFF2-40B4-BE49-F238E27FC236}">
              <a16:creationId xmlns:a16="http://schemas.microsoft.com/office/drawing/2014/main" id="{00000000-0008-0000-0A00-0000FE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59" name="Picture 363" descr="https://apps.fldfs.com/SURVEY/Images/spacer.gif">
          <a:extLst>
            <a:ext uri="{FF2B5EF4-FFF2-40B4-BE49-F238E27FC236}">
              <a16:creationId xmlns:a16="http://schemas.microsoft.com/office/drawing/2014/main" id="{00000000-0008-0000-0A00-0000FF09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60" name="Picture 363" descr="https://apps.fldfs.com/SURVEY/Images/spacer.gif">
          <a:extLst>
            <a:ext uri="{FF2B5EF4-FFF2-40B4-BE49-F238E27FC236}">
              <a16:creationId xmlns:a16="http://schemas.microsoft.com/office/drawing/2014/main" id="{00000000-0008-0000-0A00-0000000A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61" name="Picture 363" descr="https://apps.fldfs.com/SURVEY/Images/spacer.gif">
          <a:extLst>
            <a:ext uri="{FF2B5EF4-FFF2-40B4-BE49-F238E27FC236}">
              <a16:creationId xmlns:a16="http://schemas.microsoft.com/office/drawing/2014/main" id="{00000000-0008-0000-0A00-0000010A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62" name="Picture 363" descr="https://apps.fldfs.com/SURVEY/Images/spacer.gif">
          <a:extLst>
            <a:ext uri="{FF2B5EF4-FFF2-40B4-BE49-F238E27FC236}">
              <a16:creationId xmlns:a16="http://schemas.microsoft.com/office/drawing/2014/main" id="{00000000-0008-0000-0A00-0000020A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279</xdr:row>
      <xdr:rowOff>0</xdr:rowOff>
    </xdr:from>
    <xdr:to>
      <xdr:col>8</xdr:col>
      <xdr:colOff>9525</xdr:colOff>
      <xdr:row>279</xdr:row>
      <xdr:rowOff>9525</xdr:rowOff>
    </xdr:to>
    <xdr:pic>
      <xdr:nvPicPr>
        <xdr:cNvPr id="2563" name="Picture 363" descr="https://apps.fldfs.com/SURVEY/Images/spacer.gif">
          <a:extLst>
            <a:ext uri="{FF2B5EF4-FFF2-40B4-BE49-F238E27FC236}">
              <a16:creationId xmlns:a16="http://schemas.microsoft.com/office/drawing/2014/main" id="{00000000-0008-0000-0A00-0000030A0000}"/>
            </a:ext>
          </a:extLst>
        </xdr:cNvPr>
        <xdr:cNvPicPr>
          <a:picLocks noChangeAspect="1"/>
        </xdr:cNvPicPr>
      </xdr:nvPicPr>
      <xdr:blipFill>
        <a:blip xmlns:r="http://schemas.openxmlformats.org/officeDocument/2006/relationships" r:embed="rId1"/>
        <a:stretch>
          <a:fillRect/>
        </a:stretch>
      </xdr:blipFill>
      <xdr:spPr bwMode="auto">
        <a:xfrm>
          <a:off x="1400175" y="547211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64" name="Picture 363" descr="https://apps.fldfs.com/SURVEY/Images/spacer.gif">
          <a:extLst>
            <a:ext uri="{FF2B5EF4-FFF2-40B4-BE49-F238E27FC236}">
              <a16:creationId xmlns:a16="http://schemas.microsoft.com/office/drawing/2014/main" id="{00000000-0008-0000-0A00-000004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65" name="Picture 363" descr="https://apps.fldfs.com/SURVEY/Images/spacer.gif">
          <a:extLst>
            <a:ext uri="{FF2B5EF4-FFF2-40B4-BE49-F238E27FC236}">
              <a16:creationId xmlns:a16="http://schemas.microsoft.com/office/drawing/2014/main" id="{00000000-0008-0000-0A00-000005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66" name="Picture 363" descr="https://apps.fldfs.com/SURVEY/Images/spacer.gif">
          <a:extLst>
            <a:ext uri="{FF2B5EF4-FFF2-40B4-BE49-F238E27FC236}">
              <a16:creationId xmlns:a16="http://schemas.microsoft.com/office/drawing/2014/main" id="{00000000-0008-0000-0A00-000006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67" name="Picture 363" descr="https://apps.fldfs.com/SURVEY/Images/spacer.gif">
          <a:extLst>
            <a:ext uri="{FF2B5EF4-FFF2-40B4-BE49-F238E27FC236}">
              <a16:creationId xmlns:a16="http://schemas.microsoft.com/office/drawing/2014/main" id="{00000000-0008-0000-0A00-000007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68" name="Picture 363" descr="https://apps.fldfs.com/SURVEY/Images/spacer.gif">
          <a:extLst>
            <a:ext uri="{FF2B5EF4-FFF2-40B4-BE49-F238E27FC236}">
              <a16:creationId xmlns:a16="http://schemas.microsoft.com/office/drawing/2014/main" id="{00000000-0008-0000-0A00-000008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69" name="Picture 363" descr="https://apps.fldfs.com/SURVEY/Images/spacer.gif">
          <a:extLst>
            <a:ext uri="{FF2B5EF4-FFF2-40B4-BE49-F238E27FC236}">
              <a16:creationId xmlns:a16="http://schemas.microsoft.com/office/drawing/2014/main" id="{00000000-0008-0000-0A00-000009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0" name="Picture 363" descr="https://apps.fldfs.com/SURVEY/Images/spacer.gif">
          <a:extLst>
            <a:ext uri="{FF2B5EF4-FFF2-40B4-BE49-F238E27FC236}">
              <a16:creationId xmlns:a16="http://schemas.microsoft.com/office/drawing/2014/main" id="{00000000-0008-0000-0A00-00000A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1" name="Picture 363" descr="https://apps.fldfs.com/SURVEY/Images/spacer.gif">
          <a:extLst>
            <a:ext uri="{FF2B5EF4-FFF2-40B4-BE49-F238E27FC236}">
              <a16:creationId xmlns:a16="http://schemas.microsoft.com/office/drawing/2014/main" id="{00000000-0008-0000-0A00-00000B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2" name="Picture 363" descr="https://apps.fldfs.com/SURVEY/Images/spacer.gif">
          <a:extLst>
            <a:ext uri="{FF2B5EF4-FFF2-40B4-BE49-F238E27FC236}">
              <a16:creationId xmlns:a16="http://schemas.microsoft.com/office/drawing/2014/main" id="{00000000-0008-0000-0A00-00000C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3" name="Picture 363" descr="https://apps.fldfs.com/SURVEY/Images/spacer.gif">
          <a:extLst>
            <a:ext uri="{FF2B5EF4-FFF2-40B4-BE49-F238E27FC236}">
              <a16:creationId xmlns:a16="http://schemas.microsoft.com/office/drawing/2014/main" id="{00000000-0008-0000-0A00-00000D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4" name="Picture 363" descr="https://apps.fldfs.com/SURVEY/Images/spacer.gif">
          <a:extLst>
            <a:ext uri="{FF2B5EF4-FFF2-40B4-BE49-F238E27FC236}">
              <a16:creationId xmlns:a16="http://schemas.microsoft.com/office/drawing/2014/main" id="{00000000-0008-0000-0A00-00000E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5" name="Picture 363" descr="https://apps.fldfs.com/SURVEY/Images/spacer.gif">
          <a:extLst>
            <a:ext uri="{FF2B5EF4-FFF2-40B4-BE49-F238E27FC236}">
              <a16:creationId xmlns:a16="http://schemas.microsoft.com/office/drawing/2014/main" id="{00000000-0008-0000-0A00-00000F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6" name="Picture 363" descr="https://apps.fldfs.com/SURVEY/Images/spacer.gif">
          <a:extLst>
            <a:ext uri="{FF2B5EF4-FFF2-40B4-BE49-F238E27FC236}">
              <a16:creationId xmlns:a16="http://schemas.microsoft.com/office/drawing/2014/main" id="{00000000-0008-0000-0A00-000010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7" name="Picture 363" descr="https://apps.fldfs.com/SURVEY/Images/spacer.gif">
          <a:extLst>
            <a:ext uri="{FF2B5EF4-FFF2-40B4-BE49-F238E27FC236}">
              <a16:creationId xmlns:a16="http://schemas.microsoft.com/office/drawing/2014/main" id="{00000000-0008-0000-0A00-000011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280</xdr:row>
      <xdr:rowOff>0</xdr:rowOff>
    </xdr:from>
    <xdr:to>
      <xdr:col>8</xdr:col>
      <xdr:colOff>9525</xdr:colOff>
      <xdr:row>280</xdr:row>
      <xdr:rowOff>9525</xdr:rowOff>
    </xdr:to>
    <xdr:pic>
      <xdr:nvPicPr>
        <xdr:cNvPr id="2578" name="Picture 363" descr="https://apps.fldfs.com/SURVEY/Images/spacer.gif">
          <a:extLst>
            <a:ext uri="{FF2B5EF4-FFF2-40B4-BE49-F238E27FC236}">
              <a16:creationId xmlns:a16="http://schemas.microsoft.com/office/drawing/2014/main" id="{00000000-0008-0000-0A00-0000120A0000}"/>
            </a:ext>
          </a:extLst>
        </xdr:cNvPr>
        <xdr:cNvPicPr>
          <a:picLocks noChangeAspect="1"/>
        </xdr:cNvPicPr>
      </xdr:nvPicPr>
      <xdr:blipFill>
        <a:blip xmlns:r="http://schemas.openxmlformats.org/officeDocument/2006/relationships" r:embed="rId1"/>
        <a:stretch>
          <a:fillRect/>
        </a:stretch>
      </xdr:blipFill>
      <xdr:spPr bwMode="auto">
        <a:xfrm>
          <a:off x="1400175" y="549116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79" name="Picture 363" descr="https://apps.fldfs.com/SURVEY/Images/spacer.gif">
          <a:extLst>
            <a:ext uri="{FF2B5EF4-FFF2-40B4-BE49-F238E27FC236}">
              <a16:creationId xmlns:a16="http://schemas.microsoft.com/office/drawing/2014/main" id="{00000000-0008-0000-0A00-000013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0" name="Picture 363" descr="https://apps.fldfs.com/SURVEY/Images/spacer.gif">
          <a:extLst>
            <a:ext uri="{FF2B5EF4-FFF2-40B4-BE49-F238E27FC236}">
              <a16:creationId xmlns:a16="http://schemas.microsoft.com/office/drawing/2014/main" id="{00000000-0008-0000-0A00-000014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1" name="Picture 363" descr="https://apps.fldfs.com/SURVEY/Images/spacer.gif">
          <a:extLst>
            <a:ext uri="{FF2B5EF4-FFF2-40B4-BE49-F238E27FC236}">
              <a16:creationId xmlns:a16="http://schemas.microsoft.com/office/drawing/2014/main" id="{00000000-0008-0000-0A00-000015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2" name="Picture 363" descr="https://apps.fldfs.com/SURVEY/Images/spacer.gif">
          <a:extLst>
            <a:ext uri="{FF2B5EF4-FFF2-40B4-BE49-F238E27FC236}">
              <a16:creationId xmlns:a16="http://schemas.microsoft.com/office/drawing/2014/main" id="{00000000-0008-0000-0A00-000016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3" name="Picture 363" descr="https://apps.fldfs.com/SURVEY/Images/spacer.gif">
          <a:extLst>
            <a:ext uri="{FF2B5EF4-FFF2-40B4-BE49-F238E27FC236}">
              <a16:creationId xmlns:a16="http://schemas.microsoft.com/office/drawing/2014/main" id="{00000000-0008-0000-0A00-000017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4" name="Picture 363" descr="https://apps.fldfs.com/SURVEY/Images/spacer.gif">
          <a:extLst>
            <a:ext uri="{FF2B5EF4-FFF2-40B4-BE49-F238E27FC236}">
              <a16:creationId xmlns:a16="http://schemas.microsoft.com/office/drawing/2014/main" id="{00000000-0008-0000-0A00-000018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5" name="Picture 363" descr="https://apps.fldfs.com/SURVEY/Images/spacer.gif">
          <a:extLst>
            <a:ext uri="{FF2B5EF4-FFF2-40B4-BE49-F238E27FC236}">
              <a16:creationId xmlns:a16="http://schemas.microsoft.com/office/drawing/2014/main" id="{00000000-0008-0000-0A00-000019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6" name="Picture 363" descr="https://apps.fldfs.com/SURVEY/Images/spacer.gif">
          <a:extLst>
            <a:ext uri="{FF2B5EF4-FFF2-40B4-BE49-F238E27FC236}">
              <a16:creationId xmlns:a16="http://schemas.microsoft.com/office/drawing/2014/main" id="{00000000-0008-0000-0A00-00001A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7" name="Picture 363" descr="https://apps.fldfs.com/SURVEY/Images/spacer.gif">
          <a:extLst>
            <a:ext uri="{FF2B5EF4-FFF2-40B4-BE49-F238E27FC236}">
              <a16:creationId xmlns:a16="http://schemas.microsoft.com/office/drawing/2014/main" id="{00000000-0008-0000-0A00-00001B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8" name="Picture 363" descr="https://apps.fldfs.com/SURVEY/Images/spacer.gif">
          <a:extLst>
            <a:ext uri="{FF2B5EF4-FFF2-40B4-BE49-F238E27FC236}">
              <a16:creationId xmlns:a16="http://schemas.microsoft.com/office/drawing/2014/main" id="{00000000-0008-0000-0A00-00001C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89" name="Picture 363" descr="https://apps.fldfs.com/SURVEY/Images/spacer.gif">
          <a:extLst>
            <a:ext uri="{FF2B5EF4-FFF2-40B4-BE49-F238E27FC236}">
              <a16:creationId xmlns:a16="http://schemas.microsoft.com/office/drawing/2014/main" id="{00000000-0008-0000-0A00-00001D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90" name="Picture 363" descr="https://apps.fldfs.com/SURVEY/Images/spacer.gif">
          <a:extLst>
            <a:ext uri="{FF2B5EF4-FFF2-40B4-BE49-F238E27FC236}">
              <a16:creationId xmlns:a16="http://schemas.microsoft.com/office/drawing/2014/main" id="{00000000-0008-0000-0A00-00001E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91" name="Picture 363" descr="https://apps.fldfs.com/SURVEY/Images/spacer.gif">
          <a:extLst>
            <a:ext uri="{FF2B5EF4-FFF2-40B4-BE49-F238E27FC236}">
              <a16:creationId xmlns:a16="http://schemas.microsoft.com/office/drawing/2014/main" id="{00000000-0008-0000-0A00-00001F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92" name="Picture 363" descr="https://apps.fldfs.com/SURVEY/Images/spacer.gif">
          <a:extLst>
            <a:ext uri="{FF2B5EF4-FFF2-40B4-BE49-F238E27FC236}">
              <a16:creationId xmlns:a16="http://schemas.microsoft.com/office/drawing/2014/main" id="{00000000-0008-0000-0A00-000020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281</xdr:row>
      <xdr:rowOff>0</xdr:rowOff>
    </xdr:from>
    <xdr:to>
      <xdr:col>8</xdr:col>
      <xdr:colOff>9525</xdr:colOff>
      <xdr:row>281</xdr:row>
      <xdr:rowOff>9525</xdr:rowOff>
    </xdr:to>
    <xdr:pic>
      <xdr:nvPicPr>
        <xdr:cNvPr id="2593" name="Picture 363" descr="https://apps.fldfs.com/SURVEY/Images/spacer.gif">
          <a:extLst>
            <a:ext uri="{FF2B5EF4-FFF2-40B4-BE49-F238E27FC236}">
              <a16:creationId xmlns:a16="http://schemas.microsoft.com/office/drawing/2014/main" id="{00000000-0008-0000-0A00-0000210A0000}"/>
            </a:ext>
          </a:extLst>
        </xdr:cNvPr>
        <xdr:cNvPicPr>
          <a:picLocks noChangeAspect="1"/>
        </xdr:cNvPicPr>
      </xdr:nvPicPr>
      <xdr:blipFill>
        <a:blip xmlns:r="http://schemas.openxmlformats.org/officeDocument/2006/relationships" r:embed="rId1"/>
        <a:stretch>
          <a:fillRect/>
        </a:stretch>
      </xdr:blipFill>
      <xdr:spPr bwMode="auto">
        <a:xfrm>
          <a:off x="1400175" y="551021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594" name="Picture 363" descr="https://apps.fldfs.com/SURVEY/Images/spacer.gif">
          <a:extLst>
            <a:ext uri="{FF2B5EF4-FFF2-40B4-BE49-F238E27FC236}">
              <a16:creationId xmlns:a16="http://schemas.microsoft.com/office/drawing/2014/main" id="{00000000-0008-0000-0A00-000022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595" name="Picture 363" descr="https://apps.fldfs.com/SURVEY/Images/spacer.gif">
          <a:extLst>
            <a:ext uri="{FF2B5EF4-FFF2-40B4-BE49-F238E27FC236}">
              <a16:creationId xmlns:a16="http://schemas.microsoft.com/office/drawing/2014/main" id="{00000000-0008-0000-0A00-000023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596" name="Picture 363" descr="https://apps.fldfs.com/SURVEY/Images/spacer.gif">
          <a:extLst>
            <a:ext uri="{FF2B5EF4-FFF2-40B4-BE49-F238E27FC236}">
              <a16:creationId xmlns:a16="http://schemas.microsoft.com/office/drawing/2014/main" id="{00000000-0008-0000-0A00-000024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597" name="Picture 363" descr="https://apps.fldfs.com/SURVEY/Images/spacer.gif">
          <a:extLst>
            <a:ext uri="{FF2B5EF4-FFF2-40B4-BE49-F238E27FC236}">
              <a16:creationId xmlns:a16="http://schemas.microsoft.com/office/drawing/2014/main" id="{00000000-0008-0000-0A00-000025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598" name="Picture 363" descr="https://apps.fldfs.com/SURVEY/Images/spacer.gif">
          <a:extLst>
            <a:ext uri="{FF2B5EF4-FFF2-40B4-BE49-F238E27FC236}">
              <a16:creationId xmlns:a16="http://schemas.microsoft.com/office/drawing/2014/main" id="{00000000-0008-0000-0A00-000026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599" name="Picture 363" descr="https://apps.fldfs.com/SURVEY/Images/spacer.gif">
          <a:extLst>
            <a:ext uri="{FF2B5EF4-FFF2-40B4-BE49-F238E27FC236}">
              <a16:creationId xmlns:a16="http://schemas.microsoft.com/office/drawing/2014/main" id="{00000000-0008-0000-0A00-000027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0" name="Picture 363" descr="https://apps.fldfs.com/SURVEY/Images/spacer.gif">
          <a:extLst>
            <a:ext uri="{FF2B5EF4-FFF2-40B4-BE49-F238E27FC236}">
              <a16:creationId xmlns:a16="http://schemas.microsoft.com/office/drawing/2014/main" id="{00000000-0008-0000-0A00-000028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1" name="Picture 363" descr="https://apps.fldfs.com/SURVEY/Images/spacer.gif">
          <a:extLst>
            <a:ext uri="{FF2B5EF4-FFF2-40B4-BE49-F238E27FC236}">
              <a16:creationId xmlns:a16="http://schemas.microsoft.com/office/drawing/2014/main" id="{00000000-0008-0000-0A00-000029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2" name="Picture 363" descr="https://apps.fldfs.com/SURVEY/Images/spacer.gif">
          <a:extLst>
            <a:ext uri="{FF2B5EF4-FFF2-40B4-BE49-F238E27FC236}">
              <a16:creationId xmlns:a16="http://schemas.microsoft.com/office/drawing/2014/main" id="{00000000-0008-0000-0A00-00002A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3" name="Picture 363" descr="https://apps.fldfs.com/SURVEY/Images/spacer.gif">
          <a:extLst>
            <a:ext uri="{FF2B5EF4-FFF2-40B4-BE49-F238E27FC236}">
              <a16:creationId xmlns:a16="http://schemas.microsoft.com/office/drawing/2014/main" id="{00000000-0008-0000-0A00-00002B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4" name="Picture 363" descr="https://apps.fldfs.com/SURVEY/Images/spacer.gif">
          <a:extLst>
            <a:ext uri="{FF2B5EF4-FFF2-40B4-BE49-F238E27FC236}">
              <a16:creationId xmlns:a16="http://schemas.microsoft.com/office/drawing/2014/main" id="{00000000-0008-0000-0A00-00002C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5" name="Picture 363" descr="https://apps.fldfs.com/SURVEY/Images/spacer.gif">
          <a:extLst>
            <a:ext uri="{FF2B5EF4-FFF2-40B4-BE49-F238E27FC236}">
              <a16:creationId xmlns:a16="http://schemas.microsoft.com/office/drawing/2014/main" id="{00000000-0008-0000-0A00-00002D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6" name="Picture 363" descr="https://apps.fldfs.com/SURVEY/Images/spacer.gif">
          <a:extLst>
            <a:ext uri="{FF2B5EF4-FFF2-40B4-BE49-F238E27FC236}">
              <a16:creationId xmlns:a16="http://schemas.microsoft.com/office/drawing/2014/main" id="{00000000-0008-0000-0A00-00002E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7" name="Picture 363" descr="https://apps.fldfs.com/SURVEY/Images/spacer.gif">
          <a:extLst>
            <a:ext uri="{FF2B5EF4-FFF2-40B4-BE49-F238E27FC236}">
              <a16:creationId xmlns:a16="http://schemas.microsoft.com/office/drawing/2014/main" id="{00000000-0008-0000-0A00-00002F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282</xdr:row>
      <xdr:rowOff>0</xdr:rowOff>
    </xdr:from>
    <xdr:to>
      <xdr:col>8</xdr:col>
      <xdr:colOff>9525</xdr:colOff>
      <xdr:row>282</xdr:row>
      <xdr:rowOff>9525</xdr:rowOff>
    </xdr:to>
    <xdr:pic>
      <xdr:nvPicPr>
        <xdr:cNvPr id="2608" name="Picture 363" descr="https://apps.fldfs.com/SURVEY/Images/spacer.gif">
          <a:extLst>
            <a:ext uri="{FF2B5EF4-FFF2-40B4-BE49-F238E27FC236}">
              <a16:creationId xmlns:a16="http://schemas.microsoft.com/office/drawing/2014/main" id="{00000000-0008-0000-0A00-0000300A0000}"/>
            </a:ext>
          </a:extLst>
        </xdr:cNvPr>
        <xdr:cNvPicPr>
          <a:picLocks noChangeAspect="1"/>
        </xdr:cNvPicPr>
      </xdr:nvPicPr>
      <xdr:blipFill>
        <a:blip xmlns:r="http://schemas.openxmlformats.org/officeDocument/2006/relationships" r:embed="rId1"/>
        <a:stretch>
          <a:fillRect/>
        </a:stretch>
      </xdr:blipFill>
      <xdr:spPr bwMode="auto">
        <a:xfrm>
          <a:off x="1400175" y="552926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09" name="Picture 363" descr="https://apps.fldfs.com/SURVEY/Images/spacer.gif">
          <a:extLst>
            <a:ext uri="{FF2B5EF4-FFF2-40B4-BE49-F238E27FC236}">
              <a16:creationId xmlns:a16="http://schemas.microsoft.com/office/drawing/2014/main" id="{00000000-0008-0000-0A00-000031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0" name="Picture 363" descr="https://apps.fldfs.com/SURVEY/Images/spacer.gif">
          <a:extLst>
            <a:ext uri="{FF2B5EF4-FFF2-40B4-BE49-F238E27FC236}">
              <a16:creationId xmlns:a16="http://schemas.microsoft.com/office/drawing/2014/main" id="{00000000-0008-0000-0A00-000032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1" name="Picture 363" descr="https://apps.fldfs.com/SURVEY/Images/spacer.gif">
          <a:extLst>
            <a:ext uri="{FF2B5EF4-FFF2-40B4-BE49-F238E27FC236}">
              <a16:creationId xmlns:a16="http://schemas.microsoft.com/office/drawing/2014/main" id="{00000000-0008-0000-0A00-000033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2" name="Picture 363" descr="https://apps.fldfs.com/SURVEY/Images/spacer.gif">
          <a:extLst>
            <a:ext uri="{FF2B5EF4-FFF2-40B4-BE49-F238E27FC236}">
              <a16:creationId xmlns:a16="http://schemas.microsoft.com/office/drawing/2014/main" id="{00000000-0008-0000-0A00-000034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3" name="Picture 363" descr="https://apps.fldfs.com/SURVEY/Images/spacer.gif">
          <a:extLst>
            <a:ext uri="{FF2B5EF4-FFF2-40B4-BE49-F238E27FC236}">
              <a16:creationId xmlns:a16="http://schemas.microsoft.com/office/drawing/2014/main" id="{00000000-0008-0000-0A00-000035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4" name="Picture 363" descr="https://apps.fldfs.com/SURVEY/Images/spacer.gif">
          <a:extLst>
            <a:ext uri="{FF2B5EF4-FFF2-40B4-BE49-F238E27FC236}">
              <a16:creationId xmlns:a16="http://schemas.microsoft.com/office/drawing/2014/main" id="{00000000-0008-0000-0A00-000036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5" name="Picture 363" descr="https://apps.fldfs.com/SURVEY/Images/spacer.gif">
          <a:extLst>
            <a:ext uri="{FF2B5EF4-FFF2-40B4-BE49-F238E27FC236}">
              <a16:creationId xmlns:a16="http://schemas.microsoft.com/office/drawing/2014/main" id="{00000000-0008-0000-0A00-000037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6" name="Picture 363" descr="https://apps.fldfs.com/SURVEY/Images/spacer.gif">
          <a:extLst>
            <a:ext uri="{FF2B5EF4-FFF2-40B4-BE49-F238E27FC236}">
              <a16:creationId xmlns:a16="http://schemas.microsoft.com/office/drawing/2014/main" id="{00000000-0008-0000-0A00-000038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7" name="Picture 363" descr="https://apps.fldfs.com/SURVEY/Images/spacer.gif">
          <a:extLst>
            <a:ext uri="{FF2B5EF4-FFF2-40B4-BE49-F238E27FC236}">
              <a16:creationId xmlns:a16="http://schemas.microsoft.com/office/drawing/2014/main" id="{00000000-0008-0000-0A00-000039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8" name="Picture 363" descr="https://apps.fldfs.com/SURVEY/Images/spacer.gif">
          <a:extLst>
            <a:ext uri="{FF2B5EF4-FFF2-40B4-BE49-F238E27FC236}">
              <a16:creationId xmlns:a16="http://schemas.microsoft.com/office/drawing/2014/main" id="{00000000-0008-0000-0A00-00003A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19" name="Picture 363" descr="https://apps.fldfs.com/SURVEY/Images/spacer.gif">
          <a:extLst>
            <a:ext uri="{FF2B5EF4-FFF2-40B4-BE49-F238E27FC236}">
              <a16:creationId xmlns:a16="http://schemas.microsoft.com/office/drawing/2014/main" id="{00000000-0008-0000-0A00-00003B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20" name="Picture 363" descr="https://apps.fldfs.com/SURVEY/Images/spacer.gif">
          <a:extLst>
            <a:ext uri="{FF2B5EF4-FFF2-40B4-BE49-F238E27FC236}">
              <a16:creationId xmlns:a16="http://schemas.microsoft.com/office/drawing/2014/main" id="{00000000-0008-0000-0A00-00003C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21" name="Picture 363" descr="https://apps.fldfs.com/SURVEY/Images/spacer.gif">
          <a:extLst>
            <a:ext uri="{FF2B5EF4-FFF2-40B4-BE49-F238E27FC236}">
              <a16:creationId xmlns:a16="http://schemas.microsoft.com/office/drawing/2014/main" id="{00000000-0008-0000-0A00-00003D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22" name="Picture 363" descr="https://apps.fldfs.com/SURVEY/Images/spacer.gif">
          <a:extLst>
            <a:ext uri="{FF2B5EF4-FFF2-40B4-BE49-F238E27FC236}">
              <a16:creationId xmlns:a16="http://schemas.microsoft.com/office/drawing/2014/main" id="{00000000-0008-0000-0A00-00003E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283</xdr:row>
      <xdr:rowOff>0</xdr:rowOff>
    </xdr:from>
    <xdr:to>
      <xdr:col>8</xdr:col>
      <xdr:colOff>9525</xdr:colOff>
      <xdr:row>283</xdr:row>
      <xdr:rowOff>9525</xdr:rowOff>
    </xdr:to>
    <xdr:pic>
      <xdr:nvPicPr>
        <xdr:cNvPr id="2623" name="Picture 363" descr="https://apps.fldfs.com/SURVEY/Images/spacer.gif">
          <a:extLst>
            <a:ext uri="{FF2B5EF4-FFF2-40B4-BE49-F238E27FC236}">
              <a16:creationId xmlns:a16="http://schemas.microsoft.com/office/drawing/2014/main" id="{00000000-0008-0000-0A00-00003F0A0000}"/>
            </a:ext>
          </a:extLst>
        </xdr:cNvPr>
        <xdr:cNvPicPr>
          <a:picLocks noChangeAspect="1"/>
        </xdr:cNvPicPr>
      </xdr:nvPicPr>
      <xdr:blipFill>
        <a:blip xmlns:r="http://schemas.openxmlformats.org/officeDocument/2006/relationships" r:embed="rId1"/>
        <a:stretch>
          <a:fillRect/>
        </a:stretch>
      </xdr:blipFill>
      <xdr:spPr bwMode="auto">
        <a:xfrm>
          <a:off x="1400175" y="554831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24" name="Picture 363" descr="https://apps.fldfs.com/SURVEY/Images/spacer.gif">
          <a:extLst>
            <a:ext uri="{FF2B5EF4-FFF2-40B4-BE49-F238E27FC236}">
              <a16:creationId xmlns:a16="http://schemas.microsoft.com/office/drawing/2014/main" id="{00000000-0008-0000-0A00-000040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25" name="Picture 363" descr="https://apps.fldfs.com/SURVEY/Images/spacer.gif">
          <a:extLst>
            <a:ext uri="{FF2B5EF4-FFF2-40B4-BE49-F238E27FC236}">
              <a16:creationId xmlns:a16="http://schemas.microsoft.com/office/drawing/2014/main" id="{00000000-0008-0000-0A00-000041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26" name="Picture 363" descr="https://apps.fldfs.com/SURVEY/Images/spacer.gif">
          <a:extLst>
            <a:ext uri="{FF2B5EF4-FFF2-40B4-BE49-F238E27FC236}">
              <a16:creationId xmlns:a16="http://schemas.microsoft.com/office/drawing/2014/main" id="{00000000-0008-0000-0A00-000042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27" name="Picture 363" descr="https://apps.fldfs.com/SURVEY/Images/spacer.gif">
          <a:extLst>
            <a:ext uri="{FF2B5EF4-FFF2-40B4-BE49-F238E27FC236}">
              <a16:creationId xmlns:a16="http://schemas.microsoft.com/office/drawing/2014/main" id="{00000000-0008-0000-0A00-000043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28" name="Picture 363" descr="https://apps.fldfs.com/SURVEY/Images/spacer.gif">
          <a:extLst>
            <a:ext uri="{FF2B5EF4-FFF2-40B4-BE49-F238E27FC236}">
              <a16:creationId xmlns:a16="http://schemas.microsoft.com/office/drawing/2014/main" id="{00000000-0008-0000-0A00-000044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29" name="Picture 363" descr="https://apps.fldfs.com/SURVEY/Images/spacer.gif">
          <a:extLst>
            <a:ext uri="{FF2B5EF4-FFF2-40B4-BE49-F238E27FC236}">
              <a16:creationId xmlns:a16="http://schemas.microsoft.com/office/drawing/2014/main" id="{00000000-0008-0000-0A00-000045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0" name="Picture 363" descr="https://apps.fldfs.com/SURVEY/Images/spacer.gif">
          <a:extLst>
            <a:ext uri="{FF2B5EF4-FFF2-40B4-BE49-F238E27FC236}">
              <a16:creationId xmlns:a16="http://schemas.microsoft.com/office/drawing/2014/main" id="{00000000-0008-0000-0A00-000046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1" name="Picture 363" descr="https://apps.fldfs.com/SURVEY/Images/spacer.gif">
          <a:extLst>
            <a:ext uri="{FF2B5EF4-FFF2-40B4-BE49-F238E27FC236}">
              <a16:creationId xmlns:a16="http://schemas.microsoft.com/office/drawing/2014/main" id="{00000000-0008-0000-0A00-000047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2" name="Picture 363" descr="https://apps.fldfs.com/SURVEY/Images/spacer.gif">
          <a:extLst>
            <a:ext uri="{FF2B5EF4-FFF2-40B4-BE49-F238E27FC236}">
              <a16:creationId xmlns:a16="http://schemas.microsoft.com/office/drawing/2014/main" id="{00000000-0008-0000-0A00-000048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3" name="Picture 363" descr="https://apps.fldfs.com/SURVEY/Images/spacer.gif">
          <a:extLst>
            <a:ext uri="{FF2B5EF4-FFF2-40B4-BE49-F238E27FC236}">
              <a16:creationId xmlns:a16="http://schemas.microsoft.com/office/drawing/2014/main" id="{00000000-0008-0000-0A00-000049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4" name="Picture 363" descr="https://apps.fldfs.com/SURVEY/Images/spacer.gif">
          <a:extLst>
            <a:ext uri="{FF2B5EF4-FFF2-40B4-BE49-F238E27FC236}">
              <a16:creationId xmlns:a16="http://schemas.microsoft.com/office/drawing/2014/main" id="{00000000-0008-0000-0A00-00004A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5" name="Picture 363" descr="https://apps.fldfs.com/SURVEY/Images/spacer.gif">
          <a:extLst>
            <a:ext uri="{FF2B5EF4-FFF2-40B4-BE49-F238E27FC236}">
              <a16:creationId xmlns:a16="http://schemas.microsoft.com/office/drawing/2014/main" id="{00000000-0008-0000-0A00-00004B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6" name="Picture 363" descr="https://apps.fldfs.com/SURVEY/Images/spacer.gif">
          <a:extLst>
            <a:ext uri="{FF2B5EF4-FFF2-40B4-BE49-F238E27FC236}">
              <a16:creationId xmlns:a16="http://schemas.microsoft.com/office/drawing/2014/main" id="{00000000-0008-0000-0A00-00004C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7" name="Picture 363" descr="https://apps.fldfs.com/SURVEY/Images/spacer.gif">
          <a:extLst>
            <a:ext uri="{FF2B5EF4-FFF2-40B4-BE49-F238E27FC236}">
              <a16:creationId xmlns:a16="http://schemas.microsoft.com/office/drawing/2014/main" id="{00000000-0008-0000-0A00-00004D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284</xdr:row>
      <xdr:rowOff>0</xdr:rowOff>
    </xdr:from>
    <xdr:to>
      <xdr:col>8</xdr:col>
      <xdr:colOff>9525</xdr:colOff>
      <xdr:row>284</xdr:row>
      <xdr:rowOff>9525</xdr:rowOff>
    </xdr:to>
    <xdr:pic>
      <xdr:nvPicPr>
        <xdr:cNvPr id="2638" name="Picture 363" descr="https://apps.fldfs.com/SURVEY/Images/spacer.gif">
          <a:extLst>
            <a:ext uri="{FF2B5EF4-FFF2-40B4-BE49-F238E27FC236}">
              <a16:creationId xmlns:a16="http://schemas.microsoft.com/office/drawing/2014/main" id="{00000000-0008-0000-0A00-00004E0A0000}"/>
            </a:ext>
          </a:extLst>
        </xdr:cNvPr>
        <xdr:cNvPicPr>
          <a:picLocks noChangeAspect="1"/>
        </xdr:cNvPicPr>
      </xdr:nvPicPr>
      <xdr:blipFill>
        <a:blip xmlns:r="http://schemas.openxmlformats.org/officeDocument/2006/relationships" r:embed="rId1"/>
        <a:stretch>
          <a:fillRect/>
        </a:stretch>
      </xdr:blipFill>
      <xdr:spPr bwMode="auto">
        <a:xfrm>
          <a:off x="1400175" y="556736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39" name="Picture 363" descr="https://apps.fldfs.com/SURVEY/Images/spacer.gif">
          <a:extLst>
            <a:ext uri="{FF2B5EF4-FFF2-40B4-BE49-F238E27FC236}">
              <a16:creationId xmlns:a16="http://schemas.microsoft.com/office/drawing/2014/main" id="{00000000-0008-0000-0A00-00004F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0" name="Picture 363" descr="https://apps.fldfs.com/SURVEY/Images/spacer.gif">
          <a:extLst>
            <a:ext uri="{FF2B5EF4-FFF2-40B4-BE49-F238E27FC236}">
              <a16:creationId xmlns:a16="http://schemas.microsoft.com/office/drawing/2014/main" id="{00000000-0008-0000-0A00-000050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1" name="Picture 363" descr="https://apps.fldfs.com/SURVEY/Images/spacer.gif">
          <a:extLst>
            <a:ext uri="{FF2B5EF4-FFF2-40B4-BE49-F238E27FC236}">
              <a16:creationId xmlns:a16="http://schemas.microsoft.com/office/drawing/2014/main" id="{00000000-0008-0000-0A00-000051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2" name="Picture 363" descr="https://apps.fldfs.com/SURVEY/Images/spacer.gif">
          <a:extLst>
            <a:ext uri="{FF2B5EF4-FFF2-40B4-BE49-F238E27FC236}">
              <a16:creationId xmlns:a16="http://schemas.microsoft.com/office/drawing/2014/main" id="{00000000-0008-0000-0A00-000052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3" name="Picture 363" descr="https://apps.fldfs.com/SURVEY/Images/spacer.gif">
          <a:extLst>
            <a:ext uri="{FF2B5EF4-FFF2-40B4-BE49-F238E27FC236}">
              <a16:creationId xmlns:a16="http://schemas.microsoft.com/office/drawing/2014/main" id="{00000000-0008-0000-0A00-000053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4" name="Picture 363" descr="https://apps.fldfs.com/SURVEY/Images/spacer.gif">
          <a:extLst>
            <a:ext uri="{FF2B5EF4-FFF2-40B4-BE49-F238E27FC236}">
              <a16:creationId xmlns:a16="http://schemas.microsoft.com/office/drawing/2014/main" id="{00000000-0008-0000-0A00-000054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5" name="Picture 363" descr="https://apps.fldfs.com/SURVEY/Images/spacer.gif">
          <a:extLst>
            <a:ext uri="{FF2B5EF4-FFF2-40B4-BE49-F238E27FC236}">
              <a16:creationId xmlns:a16="http://schemas.microsoft.com/office/drawing/2014/main" id="{00000000-0008-0000-0A00-000055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6" name="Picture 363" descr="https://apps.fldfs.com/SURVEY/Images/spacer.gif">
          <a:extLst>
            <a:ext uri="{FF2B5EF4-FFF2-40B4-BE49-F238E27FC236}">
              <a16:creationId xmlns:a16="http://schemas.microsoft.com/office/drawing/2014/main" id="{00000000-0008-0000-0A00-000056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7" name="Picture 363" descr="https://apps.fldfs.com/SURVEY/Images/spacer.gif">
          <a:extLst>
            <a:ext uri="{FF2B5EF4-FFF2-40B4-BE49-F238E27FC236}">
              <a16:creationId xmlns:a16="http://schemas.microsoft.com/office/drawing/2014/main" id="{00000000-0008-0000-0A00-000057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8" name="Picture 363" descr="https://apps.fldfs.com/SURVEY/Images/spacer.gif">
          <a:extLst>
            <a:ext uri="{FF2B5EF4-FFF2-40B4-BE49-F238E27FC236}">
              <a16:creationId xmlns:a16="http://schemas.microsoft.com/office/drawing/2014/main" id="{00000000-0008-0000-0A00-000058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49" name="Picture 363" descr="https://apps.fldfs.com/SURVEY/Images/spacer.gif">
          <a:extLst>
            <a:ext uri="{FF2B5EF4-FFF2-40B4-BE49-F238E27FC236}">
              <a16:creationId xmlns:a16="http://schemas.microsoft.com/office/drawing/2014/main" id="{00000000-0008-0000-0A00-000059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50" name="Picture 363" descr="https://apps.fldfs.com/SURVEY/Images/spacer.gif">
          <a:extLst>
            <a:ext uri="{FF2B5EF4-FFF2-40B4-BE49-F238E27FC236}">
              <a16:creationId xmlns:a16="http://schemas.microsoft.com/office/drawing/2014/main" id="{00000000-0008-0000-0A00-00005A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51" name="Picture 363" descr="https://apps.fldfs.com/SURVEY/Images/spacer.gif">
          <a:extLst>
            <a:ext uri="{FF2B5EF4-FFF2-40B4-BE49-F238E27FC236}">
              <a16:creationId xmlns:a16="http://schemas.microsoft.com/office/drawing/2014/main" id="{00000000-0008-0000-0A00-00005B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52" name="Picture 363" descr="https://apps.fldfs.com/SURVEY/Images/spacer.gif">
          <a:extLst>
            <a:ext uri="{FF2B5EF4-FFF2-40B4-BE49-F238E27FC236}">
              <a16:creationId xmlns:a16="http://schemas.microsoft.com/office/drawing/2014/main" id="{00000000-0008-0000-0A00-00005C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285</xdr:row>
      <xdr:rowOff>0</xdr:rowOff>
    </xdr:from>
    <xdr:to>
      <xdr:col>8</xdr:col>
      <xdr:colOff>9525</xdr:colOff>
      <xdr:row>285</xdr:row>
      <xdr:rowOff>9525</xdr:rowOff>
    </xdr:to>
    <xdr:pic>
      <xdr:nvPicPr>
        <xdr:cNvPr id="2653" name="Picture 363" descr="https://apps.fldfs.com/SURVEY/Images/spacer.gif">
          <a:extLst>
            <a:ext uri="{FF2B5EF4-FFF2-40B4-BE49-F238E27FC236}">
              <a16:creationId xmlns:a16="http://schemas.microsoft.com/office/drawing/2014/main" id="{00000000-0008-0000-0A00-00005D0A0000}"/>
            </a:ext>
          </a:extLst>
        </xdr:cNvPr>
        <xdr:cNvPicPr>
          <a:picLocks noChangeAspect="1"/>
        </xdr:cNvPicPr>
      </xdr:nvPicPr>
      <xdr:blipFill>
        <a:blip xmlns:r="http://schemas.openxmlformats.org/officeDocument/2006/relationships" r:embed="rId1"/>
        <a:stretch>
          <a:fillRect/>
        </a:stretch>
      </xdr:blipFill>
      <xdr:spPr bwMode="auto">
        <a:xfrm>
          <a:off x="1400175" y="55864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54" name="Picture 363" descr="https://apps.fldfs.com/SURVEY/Images/spacer.gif">
          <a:extLst>
            <a:ext uri="{FF2B5EF4-FFF2-40B4-BE49-F238E27FC236}">
              <a16:creationId xmlns:a16="http://schemas.microsoft.com/office/drawing/2014/main" id="{00000000-0008-0000-0A00-00005E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55" name="Picture 363" descr="https://apps.fldfs.com/SURVEY/Images/spacer.gif">
          <a:extLst>
            <a:ext uri="{FF2B5EF4-FFF2-40B4-BE49-F238E27FC236}">
              <a16:creationId xmlns:a16="http://schemas.microsoft.com/office/drawing/2014/main" id="{00000000-0008-0000-0A00-00005F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56" name="Picture 363" descr="https://apps.fldfs.com/SURVEY/Images/spacer.gif">
          <a:extLst>
            <a:ext uri="{FF2B5EF4-FFF2-40B4-BE49-F238E27FC236}">
              <a16:creationId xmlns:a16="http://schemas.microsoft.com/office/drawing/2014/main" id="{00000000-0008-0000-0A00-000060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57" name="Picture 363" descr="https://apps.fldfs.com/SURVEY/Images/spacer.gif">
          <a:extLst>
            <a:ext uri="{FF2B5EF4-FFF2-40B4-BE49-F238E27FC236}">
              <a16:creationId xmlns:a16="http://schemas.microsoft.com/office/drawing/2014/main" id="{00000000-0008-0000-0A00-000061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58" name="Picture 363" descr="https://apps.fldfs.com/SURVEY/Images/spacer.gif">
          <a:extLst>
            <a:ext uri="{FF2B5EF4-FFF2-40B4-BE49-F238E27FC236}">
              <a16:creationId xmlns:a16="http://schemas.microsoft.com/office/drawing/2014/main" id="{00000000-0008-0000-0A00-000062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59" name="Picture 363" descr="https://apps.fldfs.com/SURVEY/Images/spacer.gif">
          <a:extLst>
            <a:ext uri="{FF2B5EF4-FFF2-40B4-BE49-F238E27FC236}">
              <a16:creationId xmlns:a16="http://schemas.microsoft.com/office/drawing/2014/main" id="{00000000-0008-0000-0A00-000063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0" name="Picture 363" descr="https://apps.fldfs.com/SURVEY/Images/spacer.gif">
          <a:extLst>
            <a:ext uri="{FF2B5EF4-FFF2-40B4-BE49-F238E27FC236}">
              <a16:creationId xmlns:a16="http://schemas.microsoft.com/office/drawing/2014/main" id="{00000000-0008-0000-0A00-000064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1" name="Picture 363" descr="https://apps.fldfs.com/SURVEY/Images/spacer.gif">
          <a:extLst>
            <a:ext uri="{FF2B5EF4-FFF2-40B4-BE49-F238E27FC236}">
              <a16:creationId xmlns:a16="http://schemas.microsoft.com/office/drawing/2014/main" id="{00000000-0008-0000-0A00-000065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2" name="Picture 363" descr="https://apps.fldfs.com/SURVEY/Images/spacer.gif">
          <a:extLst>
            <a:ext uri="{FF2B5EF4-FFF2-40B4-BE49-F238E27FC236}">
              <a16:creationId xmlns:a16="http://schemas.microsoft.com/office/drawing/2014/main" id="{00000000-0008-0000-0A00-000066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3" name="Picture 363" descr="https://apps.fldfs.com/SURVEY/Images/spacer.gif">
          <a:extLst>
            <a:ext uri="{FF2B5EF4-FFF2-40B4-BE49-F238E27FC236}">
              <a16:creationId xmlns:a16="http://schemas.microsoft.com/office/drawing/2014/main" id="{00000000-0008-0000-0A00-000067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4" name="Picture 363" descr="https://apps.fldfs.com/SURVEY/Images/spacer.gif">
          <a:extLst>
            <a:ext uri="{FF2B5EF4-FFF2-40B4-BE49-F238E27FC236}">
              <a16:creationId xmlns:a16="http://schemas.microsoft.com/office/drawing/2014/main" id="{00000000-0008-0000-0A00-000068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5" name="Picture 363" descr="https://apps.fldfs.com/SURVEY/Images/spacer.gif">
          <a:extLst>
            <a:ext uri="{FF2B5EF4-FFF2-40B4-BE49-F238E27FC236}">
              <a16:creationId xmlns:a16="http://schemas.microsoft.com/office/drawing/2014/main" id="{00000000-0008-0000-0A00-000069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6" name="Picture 363" descr="https://apps.fldfs.com/SURVEY/Images/spacer.gif">
          <a:extLst>
            <a:ext uri="{FF2B5EF4-FFF2-40B4-BE49-F238E27FC236}">
              <a16:creationId xmlns:a16="http://schemas.microsoft.com/office/drawing/2014/main" id="{00000000-0008-0000-0A00-00006A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7" name="Picture 363" descr="https://apps.fldfs.com/SURVEY/Images/spacer.gif">
          <a:extLst>
            <a:ext uri="{FF2B5EF4-FFF2-40B4-BE49-F238E27FC236}">
              <a16:creationId xmlns:a16="http://schemas.microsoft.com/office/drawing/2014/main" id="{00000000-0008-0000-0A00-00006B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8" name="Picture 363" descr="https://apps.fldfs.com/SURVEY/Images/spacer.gif">
          <a:extLst>
            <a:ext uri="{FF2B5EF4-FFF2-40B4-BE49-F238E27FC236}">
              <a16:creationId xmlns:a16="http://schemas.microsoft.com/office/drawing/2014/main" id="{00000000-0008-0000-0A00-00006C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287</xdr:row>
      <xdr:rowOff>0</xdr:rowOff>
    </xdr:from>
    <xdr:to>
      <xdr:col>8</xdr:col>
      <xdr:colOff>9525</xdr:colOff>
      <xdr:row>287</xdr:row>
      <xdr:rowOff>9525</xdr:rowOff>
    </xdr:to>
    <xdr:pic>
      <xdr:nvPicPr>
        <xdr:cNvPr id="2669" name="Picture 363" descr="https://apps.fldfs.com/SURVEY/Images/spacer.gif">
          <a:extLst>
            <a:ext uri="{FF2B5EF4-FFF2-40B4-BE49-F238E27FC236}">
              <a16:creationId xmlns:a16="http://schemas.microsoft.com/office/drawing/2014/main" id="{00000000-0008-0000-0A00-00006D0A0000}"/>
            </a:ext>
          </a:extLst>
        </xdr:cNvPr>
        <xdr:cNvPicPr>
          <a:picLocks noChangeAspect="1"/>
        </xdr:cNvPicPr>
      </xdr:nvPicPr>
      <xdr:blipFill>
        <a:blip xmlns:r="http://schemas.openxmlformats.org/officeDocument/2006/relationships" r:embed="rId1"/>
        <a:stretch>
          <a:fillRect/>
        </a:stretch>
      </xdr:blipFill>
      <xdr:spPr bwMode="auto">
        <a:xfrm>
          <a:off x="1400175" y="562451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0" name="Picture 363" descr="https://apps.fldfs.com/SURVEY/Images/spacer.gif">
          <a:extLst>
            <a:ext uri="{FF2B5EF4-FFF2-40B4-BE49-F238E27FC236}">
              <a16:creationId xmlns:a16="http://schemas.microsoft.com/office/drawing/2014/main" id="{00000000-0008-0000-0A00-00006E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1" name="Picture 363" descr="https://apps.fldfs.com/SURVEY/Images/spacer.gif">
          <a:extLst>
            <a:ext uri="{FF2B5EF4-FFF2-40B4-BE49-F238E27FC236}">
              <a16:creationId xmlns:a16="http://schemas.microsoft.com/office/drawing/2014/main" id="{00000000-0008-0000-0A00-00006F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2" name="Picture 363" descr="https://apps.fldfs.com/SURVEY/Images/spacer.gif">
          <a:extLst>
            <a:ext uri="{FF2B5EF4-FFF2-40B4-BE49-F238E27FC236}">
              <a16:creationId xmlns:a16="http://schemas.microsoft.com/office/drawing/2014/main" id="{00000000-0008-0000-0A00-000070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3" name="Picture 363" descr="https://apps.fldfs.com/SURVEY/Images/spacer.gif">
          <a:extLst>
            <a:ext uri="{FF2B5EF4-FFF2-40B4-BE49-F238E27FC236}">
              <a16:creationId xmlns:a16="http://schemas.microsoft.com/office/drawing/2014/main" id="{00000000-0008-0000-0A00-000071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4" name="Picture 363" descr="https://apps.fldfs.com/SURVEY/Images/spacer.gif">
          <a:extLst>
            <a:ext uri="{FF2B5EF4-FFF2-40B4-BE49-F238E27FC236}">
              <a16:creationId xmlns:a16="http://schemas.microsoft.com/office/drawing/2014/main" id="{00000000-0008-0000-0A00-000072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5" name="Picture 363" descr="https://apps.fldfs.com/SURVEY/Images/spacer.gif">
          <a:extLst>
            <a:ext uri="{FF2B5EF4-FFF2-40B4-BE49-F238E27FC236}">
              <a16:creationId xmlns:a16="http://schemas.microsoft.com/office/drawing/2014/main" id="{00000000-0008-0000-0A00-000073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6" name="Picture 363" descr="https://apps.fldfs.com/SURVEY/Images/spacer.gif">
          <a:extLst>
            <a:ext uri="{FF2B5EF4-FFF2-40B4-BE49-F238E27FC236}">
              <a16:creationId xmlns:a16="http://schemas.microsoft.com/office/drawing/2014/main" id="{00000000-0008-0000-0A00-000074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7" name="Picture 363" descr="https://apps.fldfs.com/SURVEY/Images/spacer.gif">
          <a:extLst>
            <a:ext uri="{FF2B5EF4-FFF2-40B4-BE49-F238E27FC236}">
              <a16:creationId xmlns:a16="http://schemas.microsoft.com/office/drawing/2014/main" id="{00000000-0008-0000-0A00-000075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8" name="Picture 363" descr="https://apps.fldfs.com/SURVEY/Images/spacer.gif">
          <a:extLst>
            <a:ext uri="{FF2B5EF4-FFF2-40B4-BE49-F238E27FC236}">
              <a16:creationId xmlns:a16="http://schemas.microsoft.com/office/drawing/2014/main" id="{00000000-0008-0000-0A00-000076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79" name="Picture 363" descr="https://apps.fldfs.com/SURVEY/Images/spacer.gif">
          <a:extLst>
            <a:ext uri="{FF2B5EF4-FFF2-40B4-BE49-F238E27FC236}">
              <a16:creationId xmlns:a16="http://schemas.microsoft.com/office/drawing/2014/main" id="{00000000-0008-0000-0A00-000077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80" name="Picture 363" descr="https://apps.fldfs.com/SURVEY/Images/spacer.gif">
          <a:extLst>
            <a:ext uri="{FF2B5EF4-FFF2-40B4-BE49-F238E27FC236}">
              <a16:creationId xmlns:a16="http://schemas.microsoft.com/office/drawing/2014/main" id="{00000000-0008-0000-0A00-000078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81" name="Picture 363" descr="https://apps.fldfs.com/SURVEY/Images/spacer.gif">
          <a:extLst>
            <a:ext uri="{FF2B5EF4-FFF2-40B4-BE49-F238E27FC236}">
              <a16:creationId xmlns:a16="http://schemas.microsoft.com/office/drawing/2014/main" id="{00000000-0008-0000-0A00-000079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82" name="Picture 363" descr="https://apps.fldfs.com/SURVEY/Images/spacer.gif">
          <a:extLst>
            <a:ext uri="{FF2B5EF4-FFF2-40B4-BE49-F238E27FC236}">
              <a16:creationId xmlns:a16="http://schemas.microsoft.com/office/drawing/2014/main" id="{00000000-0008-0000-0A00-00007A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83" name="Picture 363" descr="https://apps.fldfs.com/SURVEY/Images/spacer.gif">
          <a:extLst>
            <a:ext uri="{FF2B5EF4-FFF2-40B4-BE49-F238E27FC236}">
              <a16:creationId xmlns:a16="http://schemas.microsoft.com/office/drawing/2014/main" id="{00000000-0008-0000-0A00-00007B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84" name="Picture 363" descr="https://apps.fldfs.com/SURVEY/Images/spacer.gif">
          <a:extLst>
            <a:ext uri="{FF2B5EF4-FFF2-40B4-BE49-F238E27FC236}">
              <a16:creationId xmlns:a16="http://schemas.microsoft.com/office/drawing/2014/main" id="{00000000-0008-0000-0A00-00007C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288</xdr:row>
      <xdr:rowOff>0</xdr:rowOff>
    </xdr:from>
    <xdr:to>
      <xdr:col>8</xdr:col>
      <xdr:colOff>9525</xdr:colOff>
      <xdr:row>288</xdr:row>
      <xdr:rowOff>9525</xdr:rowOff>
    </xdr:to>
    <xdr:pic>
      <xdr:nvPicPr>
        <xdr:cNvPr id="2685" name="Picture 363" descr="https://apps.fldfs.com/SURVEY/Images/spacer.gif">
          <a:extLst>
            <a:ext uri="{FF2B5EF4-FFF2-40B4-BE49-F238E27FC236}">
              <a16:creationId xmlns:a16="http://schemas.microsoft.com/office/drawing/2014/main" id="{00000000-0008-0000-0A00-00007D0A0000}"/>
            </a:ext>
          </a:extLst>
        </xdr:cNvPr>
        <xdr:cNvPicPr>
          <a:picLocks noChangeAspect="1"/>
        </xdr:cNvPicPr>
      </xdr:nvPicPr>
      <xdr:blipFill>
        <a:blip xmlns:r="http://schemas.openxmlformats.org/officeDocument/2006/relationships" r:embed="rId1"/>
        <a:stretch>
          <a:fillRect/>
        </a:stretch>
      </xdr:blipFill>
      <xdr:spPr bwMode="auto">
        <a:xfrm>
          <a:off x="1400175" y="564356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86" name="Picture 363" descr="https://apps.fldfs.com/SURVEY/Images/spacer.gif">
          <a:extLst>
            <a:ext uri="{FF2B5EF4-FFF2-40B4-BE49-F238E27FC236}">
              <a16:creationId xmlns:a16="http://schemas.microsoft.com/office/drawing/2014/main" id="{00000000-0008-0000-0A00-00007E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87" name="Picture 363" descr="https://apps.fldfs.com/SURVEY/Images/spacer.gif">
          <a:extLst>
            <a:ext uri="{FF2B5EF4-FFF2-40B4-BE49-F238E27FC236}">
              <a16:creationId xmlns:a16="http://schemas.microsoft.com/office/drawing/2014/main" id="{00000000-0008-0000-0A00-00007F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88" name="Picture 363" descr="https://apps.fldfs.com/SURVEY/Images/spacer.gif">
          <a:extLst>
            <a:ext uri="{FF2B5EF4-FFF2-40B4-BE49-F238E27FC236}">
              <a16:creationId xmlns:a16="http://schemas.microsoft.com/office/drawing/2014/main" id="{00000000-0008-0000-0A00-000080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89" name="Picture 363" descr="https://apps.fldfs.com/SURVEY/Images/spacer.gif">
          <a:extLst>
            <a:ext uri="{FF2B5EF4-FFF2-40B4-BE49-F238E27FC236}">
              <a16:creationId xmlns:a16="http://schemas.microsoft.com/office/drawing/2014/main" id="{00000000-0008-0000-0A00-000081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0" name="Picture 363" descr="https://apps.fldfs.com/SURVEY/Images/spacer.gif">
          <a:extLst>
            <a:ext uri="{FF2B5EF4-FFF2-40B4-BE49-F238E27FC236}">
              <a16:creationId xmlns:a16="http://schemas.microsoft.com/office/drawing/2014/main" id="{00000000-0008-0000-0A00-000082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1" name="Picture 363" descr="https://apps.fldfs.com/SURVEY/Images/spacer.gif">
          <a:extLst>
            <a:ext uri="{FF2B5EF4-FFF2-40B4-BE49-F238E27FC236}">
              <a16:creationId xmlns:a16="http://schemas.microsoft.com/office/drawing/2014/main" id="{00000000-0008-0000-0A00-000083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2" name="Picture 363" descr="https://apps.fldfs.com/SURVEY/Images/spacer.gif">
          <a:extLst>
            <a:ext uri="{FF2B5EF4-FFF2-40B4-BE49-F238E27FC236}">
              <a16:creationId xmlns:a16="http://schemas.microsoft.com/office/drawing/2014/main" id="{00000000-0008-0000-0A00-000084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3" name="Picture 363" descr="https://apps.fldfs.com/SURVEY/Images/spacer.gif">
          <a:extLst>
            <a:ext uri="{FF2B5EF4-FFF2-40B4-BE49-F238E27FC236}">
              <a16:creationId xmlns:a16="http://schemas.microsoft.com/office/drawing/2014/main" id="{00000000-0008-0000-0A00-000085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4" name="Picture 363" descr="https://apps.fldfs.com/SURVEY/Images/spacer.gif">
          <a:extLst>
            <a:ext uri="{FF2B5EF4-FFF2-40B4-BE49-F238E27FC236}">
              <a16:creationId xmlns:a16="http://schemas.microsoft.com/office/drawing/2014/main" id="{00000000-0008-0000-0A00-000086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5" name="Picture 363" descr="https://apps.fldfs.com/SURVEY/Images/spacer.gif">
          <a:extLst>
            <a:ext uri="{FF2B5EF4-FFF2-40B4-BE49-F238E27FC236}">
              <a16:creationId xmlns:a16="http://schemas.microsoft.com/office/drawing/2014/main" id="{00000000-0008-0000-0A00-000087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6" name="Picture 363" descr="https://apps.fldfs.com/SURVEY/Images/spacer.gif">
          <a:extLst>
            <a:ext uri="{FF2B5EF4-FFF2-40B4-BE49-F238E27FC236}">
              <a16:creationId xmlns:a16="http://schemas.microsoft.com/office/drawing/2014/main" id="{00000000-0008-0000-0A00-000088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7" name="Picture 363" descr="https://apps.fldfs.com/SURVEY/Images/spacer.gif">
          <a:extLst>
            <a:ext uri="{FF2B5EF4-FFF2-40B4-BE49-F238E27FC236}">
              <a16:creationId xmlns:a16="http://schemas.microsoft.com/office/drawing/2014/main" id="{00000000-0008-0000-0A00-000089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8" name="Picture 363" descr="https://apps.fldfs.com/SURVEY/Images/spacer.gif">
          <a:extLst>
            <a:ext uri="{FF2B5EF4-FFF2-40B4-BE49-F238E27FC236}">
              <a16:creationId xmlns:a16="http://schemas.microsoft.com/office/drawing/2014/main" id="{00000000-0008-0000-0A00-00008A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699" name="Picture 363" descr="https://apps.fldfs.com/SURVEY/Images/spacer.gif">
          <a:extLst>
            <a:ext uri="{FF2B5EF4-FFF2-40B4-BE49-F238E27FC236}">
              <a16:creationId xmlns:a16="http://schemas.microsoft.com/office/drawing/2014/main" id="{00000000-0008-0000-0A00-00008B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700" name="Picture 363" descr="https://apps.fldfs.com/SURVEY/Images/spacer.gif">
          <a:extLst>
            <a:ext uri="{FF2B5EF4-FFF2-40B4-BE49-F238E27FC236}">
              <a16:creationId xmlns:a16="http://schemas.microsoft.com/office/drawing/2014/main" id="{00000000-0008-0000-0A00-00008C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289</xdr:row>
      <xdr:rowOff>0</xdr:rowOff>
    </xdr:from>
    <xdr:to>
      <xdr:col>8</xdr:col>
      <xdr:colOff>9525</xdr:colOff>
      <xdr:row>289</xdr:row>
      <xdr:rowOff>9525</xdr:rowOff>
    </xdr:to>
    <xdr:pic>
      <xdr:nvPicPr>
        <xdr:cNvPr id="2701" name="Picture 363" descr="https://apps.fldfs.com/SURVEY/Images/spacer.gif">
          <a:extLst>
            <a:ext uri="{FF2B5EF4-FFF2-40B4-BE49-F238E27FC236}">
              <a16:creationId xmlns:a16="http://schemas.microsoft.com/office/drawing/2014/main" id="{00000000-0008-0000-0A00-00008D0A0000}"/>
            </a:ext>
          </a:extLst>
        </xdr:cNvPr>
        <xdr:cNvPicPr>
          <a:picLocks noChangeAspect="1"/>
        </xdr:cNvPicPr>
      </xdr:nvPicPr>
      <xdr:blipFill>
        <a:blip xmlns:r="http://schemas.openxmlformats.org/officeDocument/2006/relationships" r:embed="rId1"/>
        <a:stretch>
          <a:fillRect/>
        </a:stretch>
      </xdr:blipFill>
      <xdr:spPr bwMode="auto">
        <a:xfrm>
          <a:off x="1400175" y="566261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2" name="Picture 363" descr="https://apps.fldfs.com/SURVEY/Images/spacer.gif">
          <a:extLst>
            <a:ext uri="{FF2B5EF4-FFF2-40B4-BE49-F238E27FC236}">
              <a16:creationId xmlns:a16="http://schemas.microsoft.com/office/drawing/2014/main" id="{00000000-0008-0000-0A00-00008E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3" name="Picture 363" descr="https://apps.fldfs.com/SURVEY/Images/spacer.gif">
          <a:extLst>
            <a:ext uri="{FF2B5EF4-FFF2-40B4-BE49-F238E27FC236}">
              <a16:creationId xmlns:a16="http://schemas.microsoft.com/office/drawing/2014/main" id="{00000000-0008-0000-0A00-00008F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4" name="Picture 363" descr="https://apps.fldfs.com/SURVEY/Images/spacer.gif">
          <a:extLst>
            <a:ext uri="{FF2B5EF4-FFF2-40B4-BE49-F238E27FC236}">
              <a16:creationId xmlns:a16="http://schemas.microsoft.com/office/drawing/2014/main" id="{00000000-0008-0000-0A00-000090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5" name="Picture 363" descr="https://apps.fldfs.com/SURVEY/Images/spacer.gif">
          <a:extLst>
            <a:ext uri="{FF2B5EF4-FFF2-40B4-BE49-F238E27FC236}">
              <a16:creationId xmlns:a16="http://schemas.microsoft.com/office/drawing/2014/main" id="{00000000-0008-0000-0A00-000091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6" name="Picture 363" descr="https://apps.fldfs.com/SURVEY/Images/spacer.gif">
          <a:extLst>
            <a:ext uri="{FF2B5EF4-FFF2-40B4-BE49-F238E27FC236}">
              <a16:creationId xmlns:a16="http://schemas.microsoft.com/office/drawing/2014/main" id="{00000000-0008-0000-0A00-000092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7" name="Picture 363" descr="https://apps.fldfs.com/SURVEY/Images/spacer.gif">
          <a:extLst>
            <a:ext uri="{FF2B5EF4-FFF2-40B4-BE49-F238E27FC236}">
              <a16:creationId xmlns:a16="http://schemas.microsoft.com/office/drawing/2014/main" id="{00000000-0008-0000-0A00-000093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8" name="Picture 363" descr="https://apps.fldfs.com/SURVEY/Images/spacer.gif">
          <a:extLst>
            <a:ext uri="{FF2B5EF4-FFF2-40B4-BE49-F238E27FC236}">
              <a16:creationId xmlns:a16="http://schemas.microsoft.com/office/drawing/2014/main" id="{00000000-0008-0000-0A00-000094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09" name="Picture 363" descr="https://apps.fldfs.com/SURVEY/Images/spacer.gif">
          <a:extLst>
            <a:ext uri="{FF2B5EF4-FFF2-40B4-BE49-F238E27FC236}">
              <a16:creationId xmlns:a16="http://schemas.microsoft.com/office/drawing/2014/main" id="{00000000-0008-0000-0A00-000095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0" name="Picture 363" descr="https://apps.fldfs.com/SURVEY/Images/spacer.gif">
          <a:extLst>
            <a:ext uri="{FF2B5EF4-FFF2-40B4-BE49-F238E27FC236}">
              <a16:creationId xmlns:a16="http://schemas.microsoft.com/office/drawing/2014/main" id="{00000000-0008-0000-0A00-000096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1" name="Picture 363" descr="https://apps.fldfs.com/SURVEY/Images/spacer.gif">
          <a:extLst>
            <a:ext uri="{FF2B5EF4-FFF2-40B4-BE49-F238E27FC236}">
              <a16:creationId xmlns:a16="http://schemas.microsoft.com/office/drawing/2014/main" id="{00000000-0008-0000-0A00-000097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2" name="Picture 363" descr="https://apps.fldfs.com/SURVEY/Images/spacer.gif">
          <a:extLst>
            <a:ext uri="{FF2B5EF4-FFF2-40B4-BE49-F238E27FC236}">
              <a16:creationId xmlns:a16="http://schemas.microsoft.com/office/drawing/2014/main" id="{00000000-0008-0000-0A00-000098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3" name="Picture 363" descr="https://apps.fldfs.com/SURVEY/Images/spacer.gif">
          <a:extLst>
            <a:ext uri="{FF2B5EF4-FFF2-40B4-BE49-F238E27FC236}">
              <a16:creationId xmlns:a16="http://schemas.microsoft.com/office/drawing/2014/main" id="{00000000-0008-0000-0A00-000099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4" name="Picture 363" descr="https://apps.fldfs.com/SURVEY/Images/spacer.gif">
          <a:extLst>
            <a:ext uri="{FF2B5EF4-FFF2-40B4-BE49-F238E27FC236}">
              <a16:creationId xmlns:a16="http://schemas.microsoft.com/office/drawing/2014/main" id="{00000000-0008-0000-0A00-00009A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5" name="Picture 363" descr="https://apps.fldfs.com/SURVEY/Images/spacer.gif">
          <a:extLst>
            <a:ext uri="{FF2B5EF4-FFF2-40B4-BE49-F238E27FC236}">
              <a16:creationId xmlns:a16="http://schemas.microsoft.com/office/drawing/2014/main" id="{00000000-0008-0000-0A00-00009B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6" name="Picture 363" descr="https://apps.fldfs.com/SURVEY/Images/spacer.gif">
          <a:extLst>
            <a:ext uri="{FF2B5EF4-FFF2-40B4-BE49-F238E27FC236}">
              <a16:creationId xmlns:a16="http://schemas.microsoft.com/office/drawing/2014/main" id="{00000000-0008-0000-0A00-00009C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290</xdr:row>
      <xdr:rowOff>0</xdr:rowOff>
    </xdr:from>
    <xdr:to>
      <xdr:col>8</xdr:col>
      <xdr:colOff>9525</xdr:colOff>
      <xdr:row>290</xdr:row>
      <xdr:rowOff>9525</xdr:rowOff>
    </xdr:to>
    <xdr:pic>
      <xdr:nvPicPr>
        <xdr:cNvPr id="2717" name="Picture 363" descr="https://apps.fldfs.com/SURVEY/Images/spacer.gif">
          <a:extLst>
            <a:ext uri="{FF2B5EF4-FFF2-40B4-BE49-F238E27FC236}">
              <a16:creationId xmlns:a16="http://schemas.microsoft.com/office/drawing/2014/main" id="{00000000-0008-0000-0A00-00009D0A0000}"/>
            </a:ext>
          </a:extLst>
        </xdr:cNvPr>
        <xdr:cNvPicPr>
          <a:picLocks noChangeAspect="1"/>
        </xdr:cNvPicPr>
      </xdr:nvPicPr>
      <xdr:blipFill>
        <a:blip xmlns:r="http://schemas.openxmlformats.org/officeDocument/2006/relationships" r:embed="rId1"/>
        <a:stretch>
          <a:fillRect/>
        </a:stretch>
      </xdr:blipFill>
      <xdr:spPr bwMode="auto">
        <a:xfrm>
          <a:off x="1400175" y="568166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18" name="Picture 363" descr="https://apps.fldfs.com/SURVEY/Images/spacer.gif">
          <a:extLst>
            <a:ext uri="{FF2B5EF4-FFF2-40B4-BE49-F238E27FC236}">
              <a16:creationId xmlns:a16="http://schemas.microsoft.com/office/drawing/2014/main" id="{00000000-0008-0000-0A00-00009E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19" name="Picture 363" descr="https://apps.fldfs.com/SURVEY/Images/spacer.gif">
          <a:extLst>
            <a:ext uri="{FF2B5EF4-FFF2-40B4-BE49-F238E27FC236}">
              <a16:creationId xmlns:a16="http://schemas.microsoft.com/office/drawing/2014/main" id="{00000000-0008-0000-0A00-00009F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0" name="Picture 363" descr="https://apps.fldfs.com/SURVEY/Images/spacer.gif">
          <a:extLst>
            <a:ext uri="{FF2B5EF4-FFF2-40B4-BE49-F238E27FC236}">
              <a16:creationId xmlns:a16="http://schemas.microsoft.com/office/drawing/2014/main" id="{00000000-0008-0000-0A00-0000A0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1" name="Picture 363" descr="https://apps.fldfs.com/SURVEY/Images/spacer.gif">
          <a:extLst>
            <a:ext uri="{FF2B5EF4-FFF2-40B4-BE49-F238E27FC236}">
              <a16:creationId xmlns:a16="http://schemas.microsoft.com/office/drawing/2014/main" id="{00000000-0008-0000-0A00-0000A1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2" name="Picture 363" descr="https://apps.fldfs.com/SURVEY/Images/spacer.gif">
          <a:extLst>
            <a:ext uri="{FF2B5EF4-FFF2-40B4-BE49-F238E27FC236}">
              <a16:creationId xmlns:a16="http://schemas.microsoft.com/office/drawing/2014/main" id="{00000000-0008-0000-0A00-0000A2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3" name="Picture 363" descr="https://apps.fldfs.com/SURVEY/Images/spacer.gif">
          <a:extLst>
            <a:ext uri="{FF2B5EF4-FFF2-40B4-BE49-F238E27FC236}">
              <a16:creationId xmlns:a16="http://schemas.microsoft.com/office/drawing/2014/main" id="{00000000-0008-0000-0A00-0000A3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4" name="Picture 363" descr="https://apps.fldfs.com/SURVEY/Images/spacer.gif">
          <a:extLst>
            <a:ext uri="{FF2B5EF4-FFF2-40B4-BE49-F238E27FC236}">
              <a16:creationId xmlns:a16="http://schemas.microsoft.com/office/drawing/2014/main" id="{00000000-0008-0000-0A00-0000A4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5" name="Picture 363" descr="https://apps.fldfs.com/SURVEY/Images/spacer.gif">
          <a:extLst>
            <a:ext uri="{FF2B5EF4-FFF2-40B4-BE49-F238E27FC236}">
              <a16:creationId xmlns:a16="http://schemas.microsoft.com/office/drawing/2014/main" id="{00000000-0008-0000-0A00-0000A5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6" name="Picture 363" descr="https://apps.fldfs.com/SURVEY/Images/spacer.gif">
          <a:extLst>
            <a:ext uri="{FF2B5EF4-FFF2-40B4-BE49-F238E27FC236}">
              <a16:creationId xmlns:a16="http://schemas.microsoft.com/office/drawing/2014/main" id="{00000000-0008-0000-0A00-0000A6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7" name="Picture 363" descr="https://apps.fldfs.com/SURVEY/Images/spacer.gif">
          <a:extLst>
            <a:ext uri="{FF2B5EF4-FFF2-40B4-BE49-F238E27FC236}">
              <a16:creationId xmlns:a16="http://schemas.microsoft.com/office/drawing/2014/main" id="{00000000-0008-0000-0A00-0000A7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8" name="Picture 363" descr="https://apps.fldfs.com/SURVEY/Images/spacer.gif">
          <a:extLst>
            <a:ext uri="{FF2B5EF4-FFF2-40B4-BE49-F238E27FC236}">
              <a16:creationId xmlns:a16="http://schemas.microsoft.com/office/drawing/2014/main" id="{00000000-0008-0000-0A00-0000A8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29" name="Picture 363" descr="https://apps.fldfs.com/SURVEY/Images/spacer.gif">
          <a:extLst>
            <a:ext uri="{FF2B5EF4-FFF2-40B4-BE49-F238E27FC236}">
              <a16:creationId xmlns:a16="http://schemas.microsoft.com/office/drawing/2014/main" id="{00000000-0008-0000-0A00-0000A9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30" name="Picture 363" descr="https://apps.fldfs.com/SURVEY/Images/spacer.gif">
          <a:extLst>
            <a:ext uri="{FF2B5EF4-FFF2-40B4-BE49-F238E27FC236}">
              <a16:creationId xmlns:a16="http://schemas.microsoft.com/office/drawing/2014/main" id="{00000000-0008-0000-0A00-0000AA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31" name="Picture 363" descr="https://apps.fldfs.com/SURVEY/Images/spacer.gif">
          <a:extLst>
            <a:ext uri="{FF2B5EF4-FFF2-40B4-BE49-F238E27FC236}">
              <a16:creationId xmlns:a16="http://schemas.microsoft.com/office/drawing/2014/main" id="{00000000-0008-0000-0A00-0000AB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32" name="Picture 363" descr="https://apps.fldfs.com/SURVEY/Images/spacer.gif">
          <a:extLst>
            <a:ext uri="{FF2B5EF4-FFF2-40B4-BE49-F238E27FC236}">
              <a16:creationId xmlns:a16="http://schemas.microsoft.com/office/drawing/2014/main" id="{00000000-0008-0000-0A00-0000AC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291</xdr:row>
      <xdr:rowOff>0</xdr:rowOff>
    </xdr:from>
    <xdr:to>
      <xdr:col>8</xdr:col>
      <xdr:colOff>9525</xdr:colOff>
      <xdr:row>291</xdr:row>
      <xdr:rowOff>9525</xdr:rowOff>
    </xdr:to>
    <xdr:pic>
      <xdr:nvPicPr>
        <xdr:cNvPr id="2733" name="Picture 363" descr="https://apps.fldfs.com/SURVEY/Images/spacer.gif">
          <a:extLst>
            <a:ext uri="{FF2B5EF4-FFF2-40B4-BE49-F238E27FC236}">
              <a16:creationId xmlns:a16="http://schemas.microsoft.com/office/drawing/2014/main" id="{00000000-0008-0000-0A00-0000AD0A0000}"/>
            </a:ext>
          </a:extLst>
        </xdr:cNvPr>
        <xdr:cNvPicPr>
          <a:picLocks noChangeAspect="1"/>
        </xdr:cNvPicPr>
      </xdr:nvPicPr>
      <xdr:blipFill>
        <a:blip xmlns:r="http://schemas.openxmlformats.org/officeDocument/2006/relationships" r:embed="rId1"/>
        <a:stretch>
          <a:fillRect/>
        </a:stretch>
      </xdr:blipFill>
      <xdr:spPr bwMode="auto">
        <a:xfrm>
          <a:off x="1400175" y="570071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34" name="Picture 363" descr="https://apps.fldfs.com/SURVEY/Images/spacer.gif">
          <a:extLst>
            <a:ext uri="{FF2B5EF4-FFF2-40B4-BE49-F238E27FC236}">
              <a16:creationId xmlns:a16="http://schemas.microsoft.com/office/drawing/2014/main" id="{00000000-0008-0000-0A00-0000AE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35" name="Picture 363" descr="https://apps.fldfs.com/SURVEY/Images/spacer.gif">
          <a:extLst>
            <a:ext uri="{FF2B5EF4-FFF2-40B4-BE49-F238E27FC236}">
              <a16:creationId xmlns:a16="http://schemas.microsoft.com/office/drawing/2014/main" id="{00000000-0008-0000-0A00-0000AF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36" name="Picture 363" descr="https://apps.fldfs.com/SURVEY/Images/spacer.gif">
          <a:extLst>
            <a:ext uri="{FF2B5EF4-FFF2-40B4-BE49-F238E27FC236}">
              <a16:creationId xmlns:a16="http://schemas.microsoft.com/office/drawing/2014/main" id="{00000000-0008-0000-0A00-0000B0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37" name="Picture 363" descr="https://apps.fldfs.com/SURVEY/Images/spacer.gif">
          <a:extLst>
            <a:ext uri="{FF2B5EF4-FFF2-40B4-BE49-F238E27FC236}">
              <a16:creationId xmlns:a16="http://schemas.microsoft.com/office/drawing/2014/main" id="{00000000-0008-0000-0A00-0000B1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38" name="Picture 363" descr="https://apps.fldfs.com/SURVEY/Images/spacer.gif">
          <a:extLst>
            <a:ext uri="{FF2B5EF4-FFF2-40B4-BE49-F238E27FC236}">
              <a16:creationId xmlns:a16="http://schemas.microsoft.com/office/drawing/2014/main" id="{00000000-0008-0000-0A00-0000B2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39" name="Picture 363" descr="https://apps.fldfs.com/SURVEY/Images/spacer.gif">
          <a:extLst>
            <a:ext uri="{FF2B5EF4-FFF2-40B4-BE49-F238E27FC236}">
              <a16:creationId xmlns:a16="http://schemas.microsoft.com/office/drawing/2014/main" id="{00000000-0008-0000-0A00-0000B3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0" name="Picture 363" descr="https://apps.fldfs.com/SURVEY/Images/spacer.gif">
          <a:extLst>
            <a:ext uri="{FF2B5EF4-FFF2-40B4-BE49-F238E27FC236}">
              <a16:creationId xmlns:a16="http://schemas.microsoft.com/office/drawing/2014/main" id="{00000000-0008-0000-0A00-0000B4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1" name="Picture 363" descr="https://apps.fldfs.com/SURVEY/Images/spacer.gif">
          <a:extLst>
            <a:ext uri="{FF2B5EF4-FFF2-40B4-BE49-F238E27FC236}">
              <a16:creationId xmlns:a16="http://schemas.microsoft.com/office/drawing/2014/main" id="{00000000-0008-0000-0A00-0000B5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2" name="Picture 363" descr="https://apps.fldfs.com/SURVEY/Images/spacer.gif">
          <a:extLst>
            <a:ext uri="{FF2B5EF4-FFF2-40B4-BE49-F238E27FC236}">
              <a16:creationId xmlns:a16="http://schemas.microsoft.com/office/drawing/2014/main" id="{00000000-0008-0000-0A00-0000B6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3" name="Picture 363" descr="https://apps.fldfs.com/SURVEY/Images/spacer.gif">
          <a:extLst>
            <a:ext uri="{FF2B5EF4-FFF2-40B4-BE49-F238E27FC236}">
              <a16:creationId xmlns:a16="http://schemas.microsoft.com/office/drawing/2014/main" id="{00000000-0008-0000-0A00-0000B7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4" name="Picture 363" descr="https://apps.fldfs.com/SURVEY/Images/spacer.gif">
          <a:extLst>
            <a:ext uri="{FF2B5EF4-FFF2-40B4-BE49-F238E27FC236}">
              <a16:creationId xmlns:a16="http://schemas.microsoft.com/office/drawing/2014/main" id="{00000000-0008-0000-0A00-0000B8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5" name="Picture 363" descr="https://apps.fldfs.com/SURVEY/Images/spacer.gif">
          <a:extLst>
            <a:ext uri="{FF2B5EF4-FFF2-40B4-BE49-F238E27FC236}">
              <a16:creationId xmlns:a16="http://schemas.microsoft.com/office/drawing/2014/main" id="{00000000-0008-0000-0A00-0000B9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6" name="Picture 363" descr="https://apps.fldfs.com/SURVEY/Images/spacer.gif">
          <a:extLst>
            <a:ext uri="{FF2B5EF4-FFF2-40B4-BE49-F238E27FC236}">
              <a16:creationId xmlns:a16="http://schemas.microsoft.com/office/drawing/2014/main" id="{00000000-0008-0000-0A00-0000BA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7" name="Picture 363" descr="https://apps.fldfs.com/SURVEY/Images/spacer.gif">
          <a:extLst>
            <a:ext uri="{FF2B5EF4-FFF2-40B4-BE49-F238E27FC236}">
              <a16:creationId xmlns:a16="http://schemas.microsoft.com/office/drawing/2014/main" id="{00000000-0008-0000-0A00-0000BB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8" name="Picture 363" descr="https://apps.fldfs.com/SURVEY/Images/spacer.gif">
          <a:extLst>
            <a:ext uri="{FF2B5EF4-FFF2-40B4-BE49-F238E27FC236}">
              <a16:creationId xmlns:a16="http://schemas.microsoft.com/office/drawing/2014/main" id="{00000000-0008-0000-0A00-0000BC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292</xdr:row>
      <xdr:rowOff>0</xdr:rowOff>
    </xdr:from>
    <xdr:to>
      <xdr:col>8</xdr:col>
      <xdr:colOff>9525</xdr:colOff>
      <xdr:row>292</xdr:row>
      <xdr:rowOff>9525</xdr:rowOff>
    </xdr:to>
    <xdr:pic>
      <xdr:nvPicPr>
        <xdr:cNvPr id="2749" name="Picture 363" descr="https://apps.fldfs.com/SURVEY/Images/spacer.gif">
          <a:extLst>
            <a:ext uri="{FF2B5EF4-FFF2-40B4-BE49-F238E27FC236}">
              <a16:creationId xmlns:a16="http://schemas.microsoft.com/office/drawing/2014/main" id="{00000000-0008-0000-0A00-0000BD0A0000}"/>
            </a:ext>
          </a:extLst>
        </xdr:cNvPr>
        <xdr:cNvPicPr>
          <a:picLocks noChangeAspect="1"/>
        </xdr:cNvPicPr>
      </xdr:nvPicPr>
      <xdr:blipFill>
        <a:blip xmlns:r="http://schemas.openxmlformats.org/officeDocument/2006/relationships" r:embed="rId1"/>
        <a:stretch>
          <a:fillRect/>
        </a:stretch>
      </xdr:blipFill>
      <xdr:spPr bwMode="auto">
        <a:xfrm>
          <a:off x="1400175" y="571976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0" name="Picture 363" descr="https://apps.fldfs.com/SURVEY/Images/spacer.gif">
          <a:extLst>
            <a:ext uri="{FF2B5EF4-FFF2-40B4-BE49-F238E27FC236}">
              <a16:creationId xmlns:a16="http://schemas.microsoft.com/office/drawing/2014/main" id="{00000000-0008-0000-0A00-0000BE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1" name="Picture 363" descr="https://apps.fldfs.com/SURVEY/Images/spacer.gif">
          <a:extLst>
            <a:ext uri="{FF2B5EF4-FFF2-40B4-BE49-F238E27FC236}">
              <a16:creationId xmlns:a16="http://schemas.microsoft.com/office/drawing/2014/main" id="{00000000-0008-0000-0A00-0000BF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2" name="Picture 363" descr="https://apps.fldfs.com/SURVEY/Images/spacer.gif">
          <a:extLst>
            <a:ext uri="{FF2B5EF4-FFF2-40B4-BE49-F238E27FC236}">
              <a16:creationId xmlns:a16="http://schemas.microsoft.com/office/drawing/2014/main" id="{00000000-0008-0000-0A00-0000C0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3" name="Picture 363" descr="https://apps.fldfs.com/SURVEY/Images/spacer.gif">
          <a:extLst>
            <a:ext uri="{FF2B5EF4-FFF2-40B4-BE49-F238E27FC236}">
              <a16:creationId xmlns:a16="http://schemas.microsoft.com/office/drawing/2014/main" id="{00000000-0008-0000-0A00-0000C1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4" name="Picture 363" descr="https://apps.fldfs.com/SURVEY/Images/spacer.gif">
          <a:extLst>
            <a:ext uri="{FF2B5EF4-FFF2-40B4-BE49-F238E27FC236}">
              <a16:creationId xmlns:a16="http://schemas.microsoft.com/office/drawing/2014/main" id="{00000000-0008-0000-0A00-0000C2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5" name="Picture 363" descr="https://apps.fldfs.com/SURVEY/Images/spacer.gif">
          <a:extLst>
            <a:ext uri="{FF2B5EF4-FFF2-40B4-BE49-F238E27FC236}">
              <a16:creationId xmlns:a16="http://schemas.microsoft.com/office/drawing/2014/main" id="{00000000-0008-0000-0A00-0000C3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6" name="Picture 363" descr="https://apps.fldfs.com/SURVEY/Images/spacer.gif">
          <a:extLst>
            <a:ext uri="{FF2B5EF4-FFF2-40B4-BE49-F238E27FC236}">
              <a16:creationId xmlns:a16="http://schemas.microsoft.com/office/drawing/2014/main" id="{00000000-0008-0000-0A00-0000C4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7" name="Picture 363" descr="https://apps.fldfs.com/SURVEY/Images/spacer.gif">
          <a:extLst>
            <a:ext uri="{FF2B5EF4-FFF2-40B4-BE49-F238E27FC236}">
              <a16:creationId xmlns:a16="http://schemas.microsoft.com/office/drawing/2014/main" id="{00000000-0008-0000-0A00-0000C5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8" name="Picture 363" descr="https://apps.fldfs.com/SURVEY/Images/spacer.gif">
          <a:extLst>
            <a:ext uri="{FF2B5EF4-FFF2-40B4-BE49-F238E27FC236}">
              <a16:creationId xmlns:a16="http://schemas.microsoft.com/office/drawing/2014/main" id="{00000000-0008-0000-0A00-0000C6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59" name="Picture 363" descr="https://apps.fldfs.com/SURVEY/Images/spacer.gif">
          <a:extLst>
            <a:ext uri="{FF2B5EF4-FFF2-40B4-BE49-F238E27FC236}">
              <a16:creationId xmlns:a16="http://schemas.microsoft.com/office/drawing/2014/main" id="{00000000-0008-0000-0A00-0000C7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60" name="Picture 363" descr="https://apps.fldfs.com/SURVEY/Images/spacer.gif">
          <a:extLst>
            <a:ext uri="{FF2B5EF4-FFF2-40B4-BE49-F238E27FC236}">
              <a16:creationId xmlns:a16="http://schemas.microsoft.com/office/drawing/2014/main" id="{00000000-0008-0000-0A00-0000C8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61" name="Picture 363" descr="https://apps.fldfs.com/SURVEY/Images/spacer.gif">
          <a:extLst>
            <a:ext uri="{FF2B5EF4-FFF2-40B4-BE49-F238E27FC236}">
              <a16:creationId xmlns:a16="http://schemas.microsoft.com/office/drawing/2014/main" id="{00000000-0008-0000-0A00-0000C9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62" name="Picture 363" descr="https://apps.fldfs.com/SURVEY/Images/spacer.gif">
          <a:extLst>
            <a:ext uri="{FF2B5EF4-FFF2-40B4-BE49-F238E27FC236}">
              <a16:creationId xmlns:a16="http://schemas.microsoft.com/office/drawing/2014/main" id="{00000000-0008-0000-0A00-0000CA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63" name="Picture 363" descr="https://apps.fldfs.com/SURVEY/Images/spacer.gif">
          <a:extLst>
            <a:ext uri="{FF2B5EF4-FFF2-40B4-BE49-F238E27FC236}">
              <a16:creationId xmlns:a16="http://schemas.microsoft.com/office/drawing/2014/main" id="{00000000-0008-0000-0A00-0000CB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64" name="Picture 363" descr="https://apps.fldfs.com/SURVEY/Images/spacer.gif">
          <a:extLst>
            <a:ext uri="{FF2B5EF4-FFF2-40B4-BE49-F238E27FC236}">
              <a16:creationId xmlns:a16="http://schemas.microsoft.com/office/drawing/2014/main" id="{00000000-0008-0000-0A00-0000CC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293</xdr:row>
      <xdr:rowOff>0</xdr:rowOff>
    </xdr:from>
    <xdr:to>
      <xdr:col>8</xdr:col>
      <xdr:colOff>9525</xdr:colOff>
      <xdr:row>293</xdr:row>
      <xdr:rowOff>9525</xdr:rowOff>
    </xdr:to>
    <xdr:pic>
      <xdr:nvPicPr>
        <xdr:cNvPr id="2765" name="Picture 363" descr="https://apps.fldfs.com/SURVEY/Images/spacer.gif">
          <a:extLst>
            <a:ext uri="{FF2B5EF4-FFF2-40B4-BE49-F238E27FC236}">
              <a16:creationId xmlns:a16="http://schemas.microsoft.com/office/drawing/2014/main" id="{00000000-0008-0000-0A00-0000CD0A0000}"/>
            </a:ext>
          </a:extLst>
        </xdr:cNvPr>
        <xdr:cNvPicPr>
          <a:picLocks noChangeAspect="1"/>
        </xdr:cNvPicPr>
      </xdr:nvPicPr>
      <xdr:blipFill>
        <a:blip xmlns:r="http://schemas.openxmlformats.org/officeDocument/2006/relationships" r:embed="rId1"/>
        <a:stretch>
          <a:fillRect/>
        </a:stretch>
      </xdr:blipFill>
      <xdr:spPr bwMode="auto">
        <a:xfrm>
          <a:off x="1400175" y="573881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66" name="Picture 363" descr="https://apps.fldfs.com/SURVEY/Images/spacer.gif">
          <a:extLst>
            <a:ext uri="{FF2B5EF4-FFF2-40B4-BE49-F238E27FC236}">
              <a16:creationId xmlns:a16="http://schemas.microsoft.com/office/drawing/2014/main" id="{00000000-0008-0000-0A00-0000CE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67" name="Picture 363" descr="https://apps.fldfs.com/SURVEY/Images/spacer.gif">
          <a:extLst>
            <a:ext uri="{FF2B5EF4-FFF2-40B4-BE49-F238E27FC236}">
              <a16:creationId xmlns:a16="http://schemas.microsoft.com/office/drawing/2014/main" id="{00000000-0008-0000-0A00-0000CF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68" name="Picture 363" descr="https://apps.fldfs.com/SURVEY/Images/spacer.gif">
          <a:extLst>
            <a:ext uri="{FF2B5EF4-FFF2-40B4-BE49-F238E27FC236}">
              <a16:creationId xmlns:a16="http://schemas.microsoft.com/office/drawing/2014/main" id="{00000000-0008-0000-0A00-0000D0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69" name="Picture 363" descr="https://apps.fldfs.com/SURVEY/Images/spacer.gif">
          <a:extLst>
            <a:ext uri="{FF2B5EF4-FFF2-40B4-BE49-F238E27FC236}">
              <a16:creationId xmlns:a16="http://schemas.microsoft.com/office/drawing/2014/main" id="{00000000-0008-0000-0A00-0000D1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0" name="Picture 363" descr="https://apps.fldfs.com/SURVEY/Images/spacer.gif">
          <a:extLst>
            <a:ext uri="{FF2B5EF4-FFF2-40B4-BE49-F238E27FC236}">
              <a16:creationId xmlns:a16="http://schemas.microsoft.com/office/drawing/2014/main" id="{00000000-0008-0000-0A00-0000D2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1" name="Picture 363" descr="https://apps.fldfs.com/SURVEY/Images/spacer.gif">
          <a:extLst>
            <a:ext uri="{FF2B5EF4-FFF2-40B4-BE49-F238E27FC236}">
              <a16:creationId xmlns:a16="http://schemas.microsoft.com/office/drawing/2014/main" id="{00000000-0008-0000-0A00-0000D3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2" name="Picture 363" descr="https://apps.fldfs.com/SURVEY/Images/spacer.gif">
          <a:extLst>
            <a:ext uri="{FF2B5EF4-FFF2-40B4-BE49-F238E27FC236}">
              <a16:creationId xmlns:a16="http://schemas.microsoft.com/office/drawing/2014/main" id="{00000000-0008-0000-0A00-0000D4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3" name="Picture 363" descr="https://apps.fldfs.com/SURVEY/Images/spacer.gif">
          <a:extLst>
            <a:ext uri="{FF2B5EF4-FFF2-40B4-BE49-F238E27FC236}">
              <a16:creationId xmlns:a16="http://schemas.microsoft.com/office/drawing/2014/main" id="{00000000-0008-0000-0A00-0000D5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4" name="Picture 363" descr="https://apps.fldfs.com/SURVEY/Images/spacer.gif">
          <a:extLst>
            <a:ext uri="{FF2B5EF4-FFF2-40B4-BE49-F238E27FC236}">
              <a16:creationId xmlns:a16="http://schemas.microsoft.com/office/drawing/2014/main" id="{00000000-0008-0000-0A00-0000D6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5" name="Picture 363" descr="https://apps.fldfs.com/SURVEY/Images/spacer.gif">
          <a:extLst>
            <a:ext uri="{FF2B5EF4-FFF2-40B4-BE49-F238E27FC236}">
              <a16:creationId xmlns:a16="http://schemas.microsoft.com/office/drawing/2014/main" id="{00000000-0008-0000-0A00-0000D7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6" name="Picture 363" descr="https://apps.fldfs.com/SURVEY/Images/spacer.gif">
          <a:extLst>
            <a:ext uri="{FF2B5EF4-FFF2-40B4-BE49-F238E27FC236}">
              <a16:creationId xmlns:a16="http://schemas.microsoft.com/office/drawing/2014/main" id="{00000000-0008-0000-0A00-0000D8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7" name="Picture 363" descr="https://apps.fldfs.com/SURVEY/Images/spacer.gif">
          <a:extLst>
            <a:ext uri="{FF2B5EF4-FFF2-40B4-BE49-F238E27FC236}">
              <a16:creationId xmlns:a16="http://schemas.microsoft.com/office/drawing/2014/main" id="{00000000-0008-0000-0A00-0000D9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8" name="Picture 363" descr="https://apps.fldfs.com/SURVEY/Images/spacer.gif">
          <a:extLst>
            <a:ext uri="{FF2B5EF4-FFF2-40B4-BE49-F238E27FC236}">
              <a16:creationId xmlns:a16="http://schemas.microsoft.com/office/drawing/2014/main" id="{00000000-0008-0000-0A00-0000DA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79" name="Picture 363" descr="https://apps.fldfs.com/SURVEY/Images/spacer.gif">
          <a:extLst>
            <a:ext uri="{FF2B5EF4-FFF2-40B4-BE49-F238E27FC236}">
              <a16:creationId xmlns:a16="http://schemas.microsoft.com/office/drawing/2014/main" id="{00000000-0008-0000-0A00-0000DB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80" name="Picture 363" descr="https://apps.fldfs.com/SURVEY/Images/spacer.gif">
          <a:extLst>
            <a:ext uri="{FF2B5EF4-FFF2-40B4-BE49-F238E27FC236}">
              <a16:creationId xmlns:a16="http://schemas.microsoft.com/office/drawing/2014/main" id="{00000000-0008-0000-0A00-0000DC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294</xdr:row>
      <xdr:rowOff>0</xdr:rowOff>
    </xdr:from>
    <xdr:to>
      <xdr:col>8</xdr:col>
      <xdr:colOff>9525</xdr:colOff>
      <xdr:row>294</xdr:row>
      <xdr:rowOff>9525</xdr:rowOff>
    </xdr:to>
    <xdr:pic>
      <xdr:nvPicPr>
        <xdr:cNvPr id="2781" name="Picture 363" descr="https://apps.fldfs.com/SURVEY/Images/spacer.gif">
          <a:extLst>
            <a:ext uri="{FF2B5EF4-FFF2-40B4-BE49-F238E27FC236}">
              <a16:creationId xmlns:a16="http://schemas.microsoft.com/office/drawing/2014/main" id="{00000000-0008-0000-0A00-0000DD0A0000}"/>
            </a:ext>
          </a:extLst>
        </xdr:cNvPr>
        <xdr:cNvPicPr>
          <a:picLocks noChangeAspect="1"/>
        </xdr:cNvPicPr>
      </xdr:nvPicPr>
      <xdr:blipFill>
        <a:blip xmlns:r="http://schemas.openxmlformats.org/officeDocument/2006/relationships" r:embed="rId1"/>
        <a:stretch>
          <a:fillRect/>
        </a:stretch>
      </xdr:blipFill>
      <xdr:spPr bwMode="auto">
        <a:xfrm>
          <a:off x="1400175" y="575786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2" name="Picture 363" descr="https://apps.fldfs.com/SURVEY/Images/spacer.gif">
          <a:extLst>
            <a:ext uri="{FF2B5EF4-FFF2-40B4-BE49-F238E27FC236}">
              <a16:creationId xmlns:a16="http://schemas.microsoft.com/office/drawing/2014/main" id="{00000000-0008-0000-0A00-0000DE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3" name="Picture 363" descr="https://apps.fldfs.com/SURVEY/Images/spacer.gif">
          <a:extLst>
            <a:ext uri="{FF2B5EF4-FFF2-40B4-BE49-F238E27FC236}">
              <a16:creationId xmlns:a16="http://schemas.microsoft.com/office/drawing/2014/main" id="{00000000-0008-0000-0A00-0000DF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4" name="Picture 363" descr="https://apps.fldfs.com/SURVEY/Images/spacer.gif">
          <a:extLst>
            <a:ext uri="{FF2B5EF4-FFF2-40B4-BE49-F238E27FC236}">
              <a16:creationId xmlns:a16="http://schemas.microsoft.com/office/drawing/2014/main" id="{00000000-0008-0000-0A00-0000E0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5" name="Picture 363" descr="https://apps.fldfs.com/SURVEY/Images/spacer.gif">
          <a:extLst>
            <a:ext uri="{FF2B5EF4-FFF2-40B4-BE49-F238E27FC236}">
              <a16:creationId xmlns:a16="http://schemas.microsoft.com/office/drawing/2014/main" id="{00000000-0008-0000-0A00-0000E1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6" name="Picture 363" descr="https://apps.fldfs.com/SURVEY/Images/spacer.gif">
          <a:extLst>
            <a:ext uri="{FF2B5EF4-FFF2-40B4-BE49-F238E27FC236}">
              <a16:creationId xmlns:a16="http://schemas.microsoft.com/office/drawing/2014/main" id="{00000000-0008-0000-0A00-0000E2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7" name="Picture 363" descr="https://apps.fldfs.com/SURVEY/Images/spacer.gif">
          <a:extLst>
            <a:ext uri="{FF2B5EF4-FFF2-40B4-BE49-F238E27FC236}">
              <a16:creationId xmlns:a16="http://schemas.microsoft.com/office/drawing/2014/main" id="{00000000-0008-0000-0A00-0000E3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8" name="Picture 363" descr="https://apps.fldfs.com/SURVEY/Images/spacer.gif">
          <a:extLst>
            <a:ext uri="{FF2B5EF4-FFF2-40B4-BE49-F238E27FC236}">
              <a16:creationId xmlns:a16="http://schemas.microsoft.com/office/drawing/2014/main" id="{00000000-0008-0000-0A00-0000E4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89" name="Picture 363" descr="https://apps.fldfs.com/SURVEY/Images/spacer.gif">
          <a:extLst>
            <a:ext uri="{FF2B5EF4-FFF2-40B4-BE49-F238E27FC236}">
              <a16:creationId xmlns:a16="http://schemas.microsoft.com/office/drawing/2014/main" id="{00000000-0008-0000-0A00-0000E5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0" name="Picture 363" descr="https://apps.fldfs.com/SURVEY/Images/spacer.gif">
          <a:extLst>
            <a:ext uri="{FF2B5EF4-FFF2-40B4-BE49-F238E27FC236}">
              <a16:creationId xmlns:a16="http://schemas.microsoft.com/office/drawing/2014/main" id="{00000000-0008-0000-0A00-0000E6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1" name="Picture 363" descr="https://apps.fldfs.com/SURVEY/Images/spacer.gif">
          <a:extLst>
            <a:ext uri="{FF2B5EF4-FFF2-40B4-BE49-F238E27FC236}">
              <a16:creationId xmlns:a16="http://schemas.microsoft.com/office/drawing/2014/main" id="{00000000-0008-0000-0A00-0000E7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2" name="Picture 363" descr="https://apps.fldfs.com/SURVEY/Images/spacer.gif">
          <a:extLst>
            <a:ext uri="{FF2B5EF4-FFF2-40B4-BE49-F238E27FC236}">
              <a16:creationId xmlns:a16="http://schemas.microsoft.com/office/drawing/2014/main" id="{00000000-0008-0000-0A00-0000E8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3" name="Picture 363" descr="https://apps.fldfs.com/SURVEY/Images/spacer.gif">
          <a:extLst>
            <a:ext uri="{FF2B5EF4-FFF2-40B4-BE49-F238E27FC236}">
              <a16:creationId xmlns:a16="http://schemas.microsoft.com/office/drawing/2014/main" id="{00000000-0008-0000-0A00-0000E9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4" name="Picture 363" descr="https://apps.fldfs.com/SURVEY/Images/spacer.gif">
          <a:extLst>
            <a:ext uri="{FF2B5EF4-FFF2-40B4-BE49-F238E27FC236}">
              <a16:creationId xmlns:a16="http://schemas.microsoft.com/office/drawing/2014/main" id="{00000000-0008-0000-0A00-0000EA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5" name="Picture 363" descr="https://apps.fldfs.com/SURVEY/Images/spacer.gif">
          <a:extLst>
            <a:ext uri="{FF2B5EF4-FFF2-40B4-BE49-F238E27FC236}">
              <a16:creationId xmlns:a16="http://schemas.microsoft.com/office/drawing/2014/main" id="{00000000-0008-0000-0A00-0000EB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6" name="Picture 363" descr="https://apps.fldfs.com/SURVEY/Images/spacer.gif">
          <a:extLst>
            <a:ext uri="{FF2B5EF4-FFF2-40B4-BE49-F238E27FC236}">
              <a16:creationId xmlns:a16="http://schemas.microsoft.com/office/drawing/2014/main" id="{00000000-0008-0000-0A00-0000EC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295</xdr:row>
      <xdr:rowOff>0</xdr:rowOff>
    </xdr:from>
    <xdr:to>
      <xdr:col>8</xdr:col>
      <xdr:colOff>9525</xdr:colOff>
      <xdr:row>295</xdr:row>
      <xdr:rowOff>9525</xdr:rowOff>
    </xdr:to>
    <xdr:pic>
      <xdr:nvPicPr>
        <xdr:cNvPr id="2797" name="Picture 363" descr="https://apps.fldfs.com/SURVEY/Images/spacer.gif">
          <a:extLst>
            <a:ext uri="{FF2B5EF4-FFF2-40B4-BE49-F238E27FC236}">
              <a16:creationId xmlns:a16="http://schemas.microsoft.com/office/drawing/2014/main" id="{00000000-0008-0000-0A00-0000ED0A0000}"/>
            </a:ext>
          </a:extLst>
        </xdr:cNvPr>
        <xdr:cNvPicPr>
          <a:picLocks noChangeAspect="1"/>
        </xdr:cNvPicPr>
      </xdr:nvPicPr>
      <xdr:blipFill>
        <a:blip xmlns:r="http://schemas.openxmlformats.org/officeDocument/2006/relationships" r:embed="rId1"/>
        <a:stretch>
          <a:fillRect/>
        </a:stretch>
      </xdr:blipFill>
      <xdr:spPr bwMode="auto">
        <a:xfrm>
          <a:off x="1400175" y="577691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798" name="Picture 363" descr="https://apps.fldfs.com/SURVEY/Images/spacer.gif">
          <a:extLst>
            <a:ext uri="{FF2B5EF4-FFF2-40B4-BE49-F238E27FC236}">
              <a16:creationId xmlns:a16="http://schemas.microsoft.com/office/drawing/2014/main" id="{00000000-0008-0000-0A00-0000EE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799" name="Picture 363" descr="https://apps.fldfs.com/SURVEY/Images/spacer.gif">
          <a:extLst>
            <a:ext uri="{FF2B5EF4-FFF2-40B4-BE49-F238E27FC236}">
              <a16:creationId xmlns:a16="http://schemas.microsoft.com/office/drawing/2014/main" id="{00000000-0008-0000-0A00-0000EF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0" name="Picture 363" descr="https://apps.fldfs.com/SURVEY/Images/spacer.gif">
          <a:extLst>
            <a:ext uri="{FF2B5EF4-FFF2-40B4-BE49-F238E27FC236}">
              <a16:creationId xmlns:a16="http://schemas.microsoft.com/office/drawing/2014/main" id="{00000000-0008-0000-0A00-0000F0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1" name="Picture 363" descr="https://apps.fldfs.com/SURVEY/Images/spacer.gif">
          <a:extLst>
            <a:ext uri="{FF2B5EF4-FFF2-40B4-BE49-F238E27FC236}">
              <a16:creationId xmlns:a16="http://schemas.microsoft.com/office/drawing/2014/main" id="{00000000-0008-0000-0A00-0000F1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2" name="Picture 363" descr="https://apps.fldfs.com/SURVEY/Images/spacer.gif">
          <a:extLst>
            <a:ext uri="{FF2B5EF4-FFF2-40B4-BE49-F238E27FC236}">
              <a16:creationId xmlns:a16="http://schemas.microsoft.com/office/drawing/2014/main" id="{00000000-0008-0000-0A00-0000F2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3" name="Picture 363" descr="https://apps.fldfs.com/SURVEY/Images/spacer.gif">
          <a:extLst>
            <a:ext uri="{FF2B5EF4-FFF2-40B4-BE49-F238E27FC236}">
              <a16:creationId xmlns:a16="http://schemas.microsoft.com/office/drawing/2014/main" id="{00000000-0008-0000-0A00-0000F3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4" name="Picture 363" descr="https://apps.fldfs.com/SURVEY/Images/spacer.gif">
          <a:extLst>
            <a:ext uri="{FF2B5EF4-FFF2-40B4-BE49-F238E27FC236}">
              <a16:creationId xmlns:a16="http://schemas.microsoft.com/office/drawing/2014/main" id="{00000000-0008-0000-0A00-0000F4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5" name="Picture 363" descr="https://apps.fldfs.com/SURVEY/Images/spacer.gif">
          <a:extLst>
            <a:ext uri="{FF2B5EF4-FFF2-40B4-BE49-F238E27FC236}">
              <a16:creationId xmlns:a16="http://schemas.microsoft.com/office/drawing/2014/main" id="{00000000-0008-0000-0A00-0000F5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6" name="Picture 363" descr="https://apps.fldfs.com/SURVEY/Images/spacer.gif">
          <a:extLst>
            <a:ext uri="{FF2B5EF4-FFF2-40B4-BE49-F238E27FC236}">
              <a16:creationId xmlns:a16="http://schemas.microsoft.com/office/drawing/2014/main" id="{00000000-0008-0000-0A00-0000F6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7" name="Picture 363" descr="https://apps.fldfs.com/SURVEY/Images/spacer.gif">
          <a:extLst>
            <a:ext uri="{FF2B5EF4-FFF2-40B4-BE49-F238E27FC236}">
              <a16:creationId xmlns:a16="http://schemas.microsoft.com/office/drawing/2014/main" id="{00000000-0008-0000-0A00-0000F7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8" name="Picture 363" descr="https://apps.fldfs.com/SURVEY/Images/spacer.gif">
          <a:extLst>
            <a:ext uri="{FF2B5EF4-FFF2-40B4-BE49-F238E27FC236}">
              <a16:creationId xmlns:a16="http://schemas.microsoft.com/office/drawing/2014/main" id="{00000000-0008-0000-0A00-0000F8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09" name="Picture 363" descr="https://apps.fldfs.com/SURVEY/Images/spacer.gif">
          <a:extLst>
            <a:ext uri="{FF2B5EF4-FFF2-40B4-BE49-F238E27FC236}">
              <a16:creationId xmlns:a16="http://schemas.microsoft.com/office/drawing/2014/main" id="{00000000-0008-0000-0A00-0000F9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10" name="Picture 363" descr="https://apps.fldfs.com/SURVEY/Images/spacer.gif">
          <a:extLst>
            <a:ext uri="{FF2B5EF4-FFF2-40B4-BE49-F238E27FC236}">
              <a16:creationId xmlns:a16="http://schemas.microsoft.com/office/drawing/2014/main" id="{00000000-0008-0000-0A00-0000FA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11" name="Picture 363" descr="https://apps.fldfs.com/SURVEY/Images/spacer.gif">
          <a:extLst>
            <a:ext uri="{FF2B5EF4-FFF2-40B4-BE49-F238E27FC236}">
              <a16:creationId xmlns:a16="http://schemas.microsoft.com/office/drawing/2014/main" id="{00000000-0008-0000-0A00-0000FB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12" name="Picture 363" descr="https://apps.fldfs.com/SURVEY/Images/spacer.gif">
          <a:extLst>
            <a:ext uri="{FF2B5EF4-FFF2-40B4-BE49-F238E27FC236}">
              <a16:creationId xmlns:a16="http://schemas.microsoft.com/office/drawing/2014/main" id="{00000000-0008-0000-0A00-0000FC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296</xdr:row>
      <xdr:rowOff>0</xdr:rowOff>
    </xdr:from>
    <xdr:to>
      <xdr:col>8</xdr:col>
      <xdr:colOff>9525</xdr:colOff>
      <xdr:row>296</xdr:row>
      <xdr:rowOff>9525</xdr:rowOff>
    </xdr:to>
    <xdr:pic>
      <xdr:nvPicPr>
        <xdr:cNvPr id="2813" name="Picture 363" descr="https://apps.fldfs.com/SURVEY/Images/spacer.gif">
          <a:extLst>
            <a:ext uri="{FF2B5EF4-FFF2-40B4-BE49-F238E27FC236}">
              <a16:creationId xmlns:a16="http://schemas.microsoft.com/office/drawing/2014/main" id="{00000000-0008-0000-0A00-0000FD0A0000}"/>
            </a:ext>
          </a:extLst>
        </xdr:cNvPr>
        <xdr:cNvPicPr>
          <a:picLocks noChangeAspect="1"/>
        </xdr:cNvPicPr>
      </xdr:nvPicPr>
      <xdr:blipFill>
        <a:blip xmlns:r="http://schemas.openxmlformats.org/officeDocument/2006/relationships" r:embed="rId1"/>
        <a:stretch>
          <a:fillRect/>
        </a:stretch>
      </xdr:blipFill>
      <xdr:spPr bwMode="auto">
        <a:xfrm>
          <a:off x="1400175" y="579596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14" name="Picture 363" descr="https://apps.fldfs.com/SURVEY/Images/spacer.gif">
          <a:extLst>
            <a:ext uri="{FF2B5EF4-FFF2-40B4-BE49-F238E27FC236}">
              <a16:creationId xmlns:a16="http://schemas.microsoft.com/office/drawing/2014/main" id="{00000000-0008-0000-0A00-0000FE0A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15" name="Picture 363" descr="https://apps.fldfs.com/SURVEY/Images/spacer.gif">
          <a:extLst>
            <a:ext uri="{FF2B5EF4-FFF2-40B4-BE49-F238E27FC236}">
              <a16:creationId xmlns:a16="http://schemas.microsoft.com/office/drawing/2014/main" id="{00000000-0008-0000-0A00-0000FF0A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16" name="Picture 363" descr="https://apps.fldfs.com/SURVEY/Images/spacer.gif">
          <a:extLst>
            <a:ext uri="{FF2B5EF4-FFF2-40B4-BE49-F238E27FC236}">
              <a16:creationId xmlns:a16="http://schemas.microsoft.com/office/drawing/2014/main" id="{00000000-0008-0000-0A00-000000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17" name="Picture 363" descr="https://apps.fldfs.com/SURVEY/Images/spacer.gif">
          <a:extLst>
            <a:ext uri="{FF2B5EF4-FFF2-40B4-BE49-F238E27FC236}">
              <a16:creationId xmlns:a16="http://schemas.microsoft.com/office/drawing/2014/main" id="{00000000-0008-0000-0A00-000001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18" name="Picture 363" descr="https://apps.fldfs.com/SURVEY/Images/spacer.gif">
          <a:extLst>
            <a:ext uri="{FF2B5EF4-FFF2-40B4-BE49-F238E27FC236}">
              <a16:creationId xmlns:a16="http://schemas.microsoft.com/office/drawing/2014/main" id="{00000000-0008-0000-0A00-000002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19" name="Picture 363" descr="https://apps.fldfs.com/SURVEY/Images/spacer.gif">
          <a:extLst>
            <a:ext uri="{FF2B5EF4-FFF2-40B4-BE49-F238E27FC236}">
              <a16:creationId xmlns:a16="http://schemas.microsoft.com/office/drawing/2014/main" id="{00000000-0008-0000-0A00-000003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0" name="Picture 363" descr="https://apps.fldfs.com/SURVEY/Images/spacer.gif">
          <a:extLst>
            <a:ext uri="{FF2B5EF4-FFF2-40B4-BE49-F238E27FC236}">
              <a16:creationId xmlns:a16="http://schemas.microsoft.com/office/drawing/2014/main" id="{00000000-0008-0000-0A00-000004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1" name="Picture 363" descr="https://apps.fldfs.com/SURVEY/Images/spacer.gif">
          <a:extLst>
            <a:ext uri="{FF2B5EF4-FFF2-40B4-BE49-F238E27FC236}">
              <a16:creationId xmlns:a16="http://schemas.microsoft.com/office/drawing/2014/main" id="{00000000-0008-0000-0A00-000005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2" name="Picture 363" descr="https://apps.fldfs.com/SURVEY/Images/spacer.gif">
          <a:extLst>
            <a:ext uri="{FF2B5EF4-FFF2-40B4-BE49-F238E27FC236}">
              <a16:creationId xmlns:a16="http://schemas.microsoft.com/office/drawing/2014/main" id="{00000000-0008-0000-0A00-000006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3" name="Picture 363" descr="https://apps.fldfs.com/SURVEY/Images/spacer.gif">
          <a:extLst>
            <a:ext uri="{FF2B5EF4-FFF2-40B4-BE49-F238E27FC236}">
              <a16:creationId xmlns:a16="http://schemas.microsoft.com/office/drawing/2014/main" id="{00000000-0008-0000-0A00-000007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4" name="Picture 363" descr="https://apps.fldfs.com/SURVEY/Images/spacer.gif">
          <a:extLst>
            <a:ext uri="{FF2B5EF4-FFF2-40B4-BE49-F238E27FC236}">
              <a16:creationId xmlns:a16="http://schemas.microsoft.com/office/drawing/2014/main" id="{00000000-0008-0000-0A00-000008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5" name="Picture 363" descr="https://apps.fldfs.com/SURVEY/Images/spacer.gif">
          <a:extLst>
            <a:ext uri="{FF2B5EF4-FFF2-40B4-BE49-F238E27FC236}">
              <a16:creationId xmlns:a16="http://schemas.microsoft.com/office/drawing/2014/main" id="{00000000-0008-0000-0A00-000009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6" name="Picture 363" descr="https://apps.fldfs.com/SURVEY/Images/spacer.gif">
          <a:extLst>
            <a:ext uri="{FF2B5EF4-FFF2-40B4-BE49-F238E27FC236}">
              <a16:creationId xmlns:a16="http://schemas.microsoft.com/office/drawing/2014/main" id="{00000000-0008-0000-0A00-00000A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7" name="Picture 363" descr="https://apps.fldfs.com/SURVEY/Images/spacer.gif">
          <a:extLst>
            <a:ext uri="{FF2B5EF4-FFF2-40B4-BE49-F238E27FC236}">
              <a16:creationId xmlns:a16="http://schemas.microsoft.com/office/drawing/2014/main" id="{00000000-0008-0000-0A00-00000B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8" name="Picture 363" descr="https://apps.fldfs.com/SURVEY/Images/spacer.gif">
          <a:extLst>
            <a:ext uri="{FF2B5EF4-FFF2-40B4-BE49-F238E27FC236}">
              <a16:creationId xmlns:a16="http://schemas.microsoft.com/office/drawing/2014/main" id="{00000000-0008-0000-0A00-00000C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297</xdr:row>
      <xdr:rowOff>0</xdr:rowOff>
    </xdr:from>
    <xdr:to>
      <xdr:col>8</xdr:col>
      <xdr:colOff>9525</xdr:colOff>
      <xdr:row>297</xdr:row>
      <xdr:rowOff>9525</xdr:rowOff>
    </xdr:to>
    <xdr:pic>
      <xdr:nvPicPr>
        <xdr:cNvPr id="2829" name="Picture 363" descr="https://apps.fldfs.com/SURVEY/Images/spacer.gif">
          <a:extLst>
            <a:ext uri="{FF2B5EF4-FFF2-40B4-BE49-F238E27FC236}">
              <a16:creationId xmlns:a16="http://schemas.microsoft.com/office/drawing/2014/main" id="{00000000-0008-0000-0A00-00000D0B0000}"/>
            </a:ext>
          </a:extLst>
        </xdr:cNvPr>
        <xdr:cNvPicPr>
          <a:picLocks noChangeAspect="1"/>
        </xdr:cNvPicPr>
      </xdr:nvPicPr>
      <xdr:blipFill>
        <a:blip xmlns:r="http://schemas.openxmlformats.org/officeDocument/2006/relationships" r:embed="rId1"/>
        <a:stretch>
          <a:fillRect/>
        </a:stretch>
      </xdr:blipFill>
      <xdr:spPr bwMode="auto">
        <a:xfrm>
          <a:off x="1400175" y="581501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0" name="Picture 363" descr="https://apps.fldfs.com/SURVEY/Images/spacer.gif">
          <a:extLst>
            <a:ext uri="{FF2B5EF4-FFF2-40B4-BE49-F238E27FC236}">
              <a16:creationId xmlns:a16="http://schemas.microsoft.com/office/drawing/2014/main" id="{00000000-0008-0000-0A00-00000E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1" name="Picture 363" descr="https://apps.fldfs.com/SURVEY/Images/spacer.gif">
          <a:extLst>
            <a:ext uri="{FF2B5EF4-FFF2-40B4-BE49-F238E27FC236}">
              <a16:creationId xmlns:a16="http://schemas.microsoft.com/office/drawing/2014/main" id="{00000000-0008-0000-0A00-00000F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2" name="Picture 363" descr="https://apps.fldfs.com/SURVEY/Images/spacer.gif">
          <a:extLst>
            <a:ext uri="{FF2B5EF4-FFF2-40B4-BE49-F238E27FC236}">
              <a16:creationId xmlns:a16="http://schemas.microsoft.com/office/drawing/2014/main" id="{00000000-0008-0000-0A00-000010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3" name="Picture 363" descr="https://apps.fldfs.com/SURVEY/Images/spacer.gif">
          <a:extLst>
            <a:ext uri="{FF2B5EF4-FFF2-40B4-BE49-F238E27FC236}">
              <a16:creationId xmlns:a16="http://schemas.microsoft.com/office/drawing/2014/main" id="{00000000-0008-0000-0A00-000011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4" name="Picture 363" descr="https://apps.fldfs.com/SURVEY/Images/spacer.gif">
          <a:extLst>
            <a:ext uri="{FF2B5EF4-FFF2-40B4-BE49-F238E27FC236}">
              <a16:creationId xmlns:a16="http://schemas.microsoft.com/office/drawing/2014/main" id="{00000000-0008-0000-0A00-000012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5" name="Picture 363" descr="https://apps.fldfs.com/SURVEY/Images/spacer.gif">
          <a:extLst>
            <a:ext uri="{FF2B5EF4-FFF2-40B4-BE49-F238E27FC236}">
              <a16:creationId xmlns:a16="http://schemas.microsoft.com/office/drawing/2014/main" id="{00000000-0008-0000-0A00-000013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6" name="Picture 363" descr="https://apps.fldfs.com/SURVEY/Images/spacer.gif">
          <a:extLst>
            <a:ext uri="{FF2B5EF4-FFF2-40B4-BE49-F238E27FC236}">
              <a16:creationId xmlns:a16="http://schemas.microsoft.com/office/drawing/2014/main" id="{00000000-0008-0000-0A00-000014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7" name="Picture 363" descr="https://apps.fldfs.com/SURVEY/Images/spacer.gif">
          <a:extLst>
            <a:ext uri="{FF2B5EF4-FFF2-40B4-BE49-F238E27FC236}">
              <a16:creationId xmlns:a16="http://schemas.microsoft.com/office/drawing/2014/main" id="{00000000-0008-0000-0A00-000015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8" name="Picture 363" descr="https://apps.fldfs.com/SURVEY/Images/spacer.gif">
          <a:extLst>
            <a:ext uri="{FF2B5EF4-FFF2-40B4-BE49-F238E27FC236}">
              <a16:creationId xmlns:a16="http://schemas.microsoft.com/office/drawing/2014/main" id="{00000000-0008-0000-0A00-000016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39" name="Picture 363" descr="https://apps.fldfs.com/SURVEY/Images/spacer.gif">
          <a:extLst>
            <a:ext uri="{FF2B5EF4-FFF2-40B4-BE49-F238E27FC236}">
              <a16:creationId xmlns:a16="http://schemas.microsoft.com/office/drawing/2014/main" id="{00000000-0008-0000-0A00-000017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40" name="Picture 363" descr="https://apps.fldfs.com/SURVEY/Images/spacer.gif">
          <a:extLst>
            <a:ext uri="{FF2B5EF4-FFF2-40B4-BE49-F238E27FC236}">
              <a16:creationId xmlns:a16="http://schemas.microsoft.com/office/drawing/2014/main" id="{00000000-0008-0000-0A00-000018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41" name="Picture 363" descr="https://apps.fldfs.com/SURVEY/Images/spacer.gif">
          <a:extLst>
            <a:ext uri="{FF2B5EF4-FFF2-40B4-BE49-F238E27FC236}">
              <a16:creationId xmlns:a16="http://schemas.microsoft.com/office/drawing/2014/main" id="{00000000-0008-0000-0A00-000019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42" name="Picture 363" descr="https://apps.fldfs.com/SURVEY/Images/spacer.gif">
          <a:extLst>
            <a:ext uri="{FF2B5EF4-FFF2-40B4-BE49-F238E27FC236}">
              <a16:creationId xmlns:a16="http://schemas.microsoft.com/office/drawing/2014/main" id="{00000000-0008-0000-0A00-00001A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43" name="Picture 363" descr="https://apps.fldfs.com/SURVEY/Images/spacer.gif">
          <a:extLst>
            <a:ext uri="{FF2B5EF4-FFF2-40B4-BE49-F238E27FC236}">
              <a16:creationId xmlns:a16="http://schemas.microsoft.com/office/drawing/2014/main" id="{00000000-0008-0000-0A00-00001B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44" name="Picture 363" descr="https://apps.fldfs.com/SURVEY/Images/spacer.gif">
          <a:extLst>
            <a:ext uri="{FF2B5EF4-FFF2-40B4-BE49-F238E27FC236}">
              <a16:creationId xmlns:a16="http://schemas.microsoft.com/office/drawing/2014/main" id="{00000000-0008-0000-0A00-00001C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298</xdr:row>
      <xdr:rowOff>0</xdr:rowOff>
    </xdr:from>
    <xdr:to>
      <xdr:col>8</xdr:col>
      <xdr:colOff>9525</xdr:colOff>
      <xdr:row>298</xdr:row>
      <xdr:rowOff>9525</xdr:rowOff>
    </xdr:to>
    <xdr:pic>
      <xdr:nvPicPr>
        <xdr:cNvPr id="2845" name="Picture 363" descr="https://apps.fldfs.com/SURVEY/Images/spacer.gif">
          <a:extLst>
            <a:ext uri="{FF2B5EF4-FFF2-40B4-BE49-F238E27FC236}">
              <a16:creationId xmlns:a16="http://schemas.microsoft.com/office/drawing/2014/main" id="{00000000-0008-0000-0A00-00001D0B0000}"/>
            </a:ext>
          </a:extLst>
        </xdr:cNvPr>
        <xdr:cNvPicPr>
          <a:picLocks noChangeAspect="1"/>
        </xdr:cNvPicPr>
      </xdr:nvPicPr>
      <xdr:blipFill>
        <a:blip xmlns:r="http://schemas.openxmlformats.org/officeDocument/2006/relationships" r:embed="rId1"/>
        <a:stretch>
          <a:fillRect/>
        </a:stretch>
      </xdr:blipFill>
      <xdr:spPr bwMode="auto">
        <a:xfrm>
          <a:off x="1400175" y="583406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46" name="Picture 363" descr="https://apps.fldfs.com/SURVEY/Images/spacer.gif">
          <a:extLst>
            <a:ext uri="{FF2B5EF4-FFF2-40B4-BE49-F238E27FC236}">
              <a16:creationId xmlns:a16="http://schemas.microsoft.com/office/drawing/2014/main" id="{00000000-0008-0000-0A00-00001E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47" name="Picture 363" descr="https://apps.fldfs.com/SURVEY/Images/spacer.gif">
          <a:extLst>
            <a:ext uri="{FF2B5EF4-FFF2-40B4-BE49-F238E27FC236}">
              <a16:creationId xmlns:a16="http://schemas.microsoft.com/office/drawing/2014/main" id="{00000000-0008-0000-0A00-00001F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48" name="Picture 363" descr="https://apps.fldfs.com/SURVEY/Images/spacer.gif">
          <a:extLst>
            <a:ext uri="{FF2B5EF4-FFF2-40B4-BE49-F238E27FC236}">
              <a16:creationId xmlns:a16="http://schemas.microsoft.com/office/drawing/2014/main" id="{00000000-0008-0000-0A00-000020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49" name="Picture 363" descr="https://apps.fldfs.com/SURVEY/Images/spacer.gif">
          <a:extLst>
            <a:ext uri="{FF2B5EF4-FFF2-40B4-BE49-F238E27FC236}">
              <a16:creationId xmlns:a16="http://schemas.microsoft.com/office/drawing/2014/main" id="{00000000-0008-0000-0A00-000021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0" name="Picture 363" descr="https://apps.fldfs.com/SURVEY/Images/spacer.gif">
          <a:extLst>
            <a:ext uri="{FF2B5EF4-FFF2-40B4-BE49-F238E27FC236}">
              <a16:creationId xmlns:a16="http://schemas.microsoft.com/office/drawing/2014/main" id="{00000000-0008-0000-0A00-000022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1" name="Picture 363" descr="https://apps.fldfs.com/SURVEY/Images/spacer.gif">
          <a:extLst>
            <a:ext uri="{FF2B5EF4-FFF2-40B4-BE49-F238E27FC236}">
              <a16:creationId xmlns:a16="http://schemas.microsoft.com/office/drawing/2014/main" id="{00000000-0008-0000-0A00-000023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2" name="Picture 363" descr="https://apps.fldfs.com/SURVEY/Images/spacer.gif">
          <a:extLst>
            <a:ext uri="{FF2B5EF4-FFF2-40B4-BE49-F238E27FC236}">
              <a16:creationId xmlns:a16="http://schemas.microsoft.com/office/drawing/2014/main" id="{00000000-0008-0000-0A00-000024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3" name="Picture 363" descr="https://apps.fldfs.com/SURVEY/Images/spacer.gif">
          <a:extLst>
            <a:ext uri="{FF2B5EF4-FFF2-40B4-BE49-F238E27FC236}">
              <a16:creationId xmlns:a16="http://schemas.microsoft.com/office/drawing/2014/main" id="{00000000-0008-0000-0A00-000025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4" name="Picture 363" descr="https://apps.fldfs.com/SURVEY/Images/spacer.gif">
          <a:extLst>
            <a:ext uri="{FF2B5EF4-FFF2-40B4-BE49-F238E27FC236}">
              <a16:creationId xmlns:a16="http://schemas.microsoft.com/office/drawing/2014/main" id="{00000000-0008-0000-0A00-000026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5" name="Picture 363" descr="https://apps.fldfs.com/SURVEY/Images/spacer.gif">
          <a:extLst>
            <a:ext uri="{FF2B5EF4-FFF2-40B4-BE49-F238E27FC236}">
              <a16:creationId xmlns:a16="http://schemas.microsoft.com/office/drawing/2014/main" id="{00000000-0008-0000-0A00-000027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6" name="Picture 363" descr="https://apps.fldfs.com/SURVEY/Images/spacer.gif">
          <a:extLst>
            <a:ext uri="{FF2B5EF4-FFF2-40B4-BE49-F238E27FC236}">
              <a16:creationId xmlns:a16="http://schemas.microsoft.com/office/drawing/2014/main" id="{00000000-0008-0000-0A00-000028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7" name="Picture 363" descr="https://apps.fldfs.com/SURVEY/Images/spacer.gif">
          <a:extLst>
            <a:ext uri="{FF2B5EF4-FFF2-40B4-BE49-F238E27FC236}">
              <a16:creationId xmlns:a16="http://schemas.microsoft.com/office/drawing/2014/main" id="{00000000-0008-0000-0A00-000029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8" name="Picture 363" descr="https://apps.fldfs.com/SURVEY/Images/spacer.gif">
          <a:extLst>
            <a:ext uri="{FF2B5EF4-FFF2-40B4-BE49-F238E27FC236}">
              <a16:creationId xmlns:a16="http://schemas.microsoft.com/office/drawing/2014/main" id="{00000000-0008-0000-0A00-00002A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59" name="Picture 363" descr="https://apps.fldfs.com/SURVEY/Images/spacer.gif">
          <a:extLst>
            <a:ext uri="{FF2B5EF4-FFF2-40B4-BE49-F238E27FC236}">
              <a16:creationId xmlns:a16="http://schemas.microsoft.com/office/drawing/2014/main" id="{00000000-0008-0000-0A00-00002B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60" name="Picture 363" descr="https://apps.fldfs.com/SURVEY/Images/spacer.gif">
          <a:extLst>
            <a:ext uri="{FF2B5EF4-FFF2-40B4-BE49-F238E27FC236}">
              <a16:creationId xmlns:a16="http://schemas.microsoft.com/office/drawing/2014/main" id="{00000000-0008-0000-0A00-00002C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299</xdr:row>
      <xdr:rowOff>0</xdr:rowOff>
    </xdr:from>
    <xdr:to>
      <xdr:col>8</xdr:col>
      <xdr:colOff>9525</xdr:colOff>
      <xdr:row>299</xdr:row>
      <xdr:rowOff>9525</xdr:rowOff>
    </xdr:to>
    <xdr:pic>
      <xdr:nvPicPr>
        <xdr:cNvPr id="2861" name="Picture 363" descr="https://apps.fldfs.com/SURVEY/Images/spacer.gif">
          <a:extLst>
            <a:ext uri="{FF2B5EF4-FFF2-40B4-BE49-F238E27FC236}">
              <a16:creationId xmlns:a16="http://schemas.microsoft.com/office/drawing/2014/main" id="{00000000-0008-0000-0A00-00002D0B0000}"/>
            </a:ext>
          </a:extLst>
        </xdr:cNvPr>
        <xdr:cNvPicPr>
          <a:picLocks noChangeAspect="1"/>
        </xdr:cNvPicPr>
      </xdr:nvPicPr>
      <xdr:blipFill>
        <a:blip xmlns:r="http://schemas.openxmlformats.org/officeDocument/2006/relationships" r:embed="rId1"/>
        <a:stretch>
          <a:fillRect/>
        </a:stretch>
      </xdr:blipFill>
      <xdr:spPr bwMode="auto">
        <a:xfrm>
          <a:off x="1400175" y="585311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2" name="Picture 363" descr="https://apps.fldfs.com/SURVEY/Images/spacer.gif">
          <a:extLst>
            <a:ext uri="{FF2B5EF4-FFF2-40B4-BE49-F238E27FC236}">
              <a16:creationId xmlns:a16="http://schemas.microsoft.com/office/drawing/2014/main" id="{00000000-0008-0000-0A00-00002E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3" name="Picture 363" descr="https://apps.fldfs.com/SURVEY/Images/spacer.gif">
          <a:extLst>
            <a:ext uri="{FF2B5EF4-FFF2-40B4-BE49-F238E27FC236}">
              <a16:creationId xmlns:a16="http://schemas.microsoft.com/office/drawing/2014/main" id="{00000000-0008-0000-0A00-00002F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4" name="Picture 363" descr="https://apps.fldfs.com/SURVEY/Images/spacer.gif">
          <a:extLst>
            <a:ext uri="{FF2B5EF4-FFF2-40B4-BE49-F238E27FC236}">
              <a16:creationId xmlns:a16="http://schemas.microsoft.com/office/drawing/2014/main" id="{00000000-0008-0000-0A00-000030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5" name="Picture 363" descr="https://apps.fldfs.com/SURVEY/Images/spacer.gif">
          <a:extLst>
            <a:ext uri="{FF2B5EF4-FFF2-40B4-BE49-F238E27FC236}">
              <a16:creationId xmlns:a16="http://schemas.microsoft.com/office/drawing/2014/main" id="{00000000-0008-0000-0A00-000031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6" name="Picture 363" descr="https://apps.fldfs.com/SURVEY/Images/spacer.gif">
          <a:extLst>
            <a:ext uri="{FF2B5EF4-FFF2-40B4-BE49-F238E27FC236}">
              <a16:creationId xmlns:a16="http://schemas.microsoft.com/office/drawing/2014/main" id="{00000000-0008-0000-0A00-000032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7" name="Picture 363" descr="https://apps.fldfs.com/SURVEY/Images/spacer.gif">
          <a:extLst>
            <a:ext uri="{FF2B5EF4-FFF2-40B4-BE49-F238E27FC236}">
              <a16:creationId xmlns:a16="http://schemas.microsoft.com/office/drawing/2014/main" id="{00000000-0008-0000-0A00-000033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8" name="Picture 363" descr="https://apps.fldfs.com/SURVEY/Images/spacer.gif">
          <a:extLst>
            <a:ext uri="{FF2B5EF4-FFF2-40B4-BE49-F238E27FC236}">
              <a16:creationId xmlns:a16="http://schemas.microsoft.com/office/drawing/2014/main" id="{00000000-0008-0000-0A00-000034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69" name="Picture 363" descr="https://apps.fldfs.com/SURVEY/Images/spacer.gif">
          <a:extLst>
            <a:ext uri="{FF2B5EF4-FFF2-40B4-BE49-F238E27FC236}">
              <a16:creationId xmlns:a16="http://schemas.microsoft.com/office/drawing/2014/main" id="{00000000-0008-0000-0A00-000035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0" name="Picture 363" descr="https://apps.fldfs.com/SURVEY/Images/spacer.gif">
          <a:extLst>
            <a:ext uri="{FF2B5EF4-FFF2-40B4-BE49-F238E27FC236}">
              <a16:creationId xmlns:a16="http://schemas.microsoft.com/office/drawing/2014/main" id="{00000000-0008-0000-0A00-000036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1" name="Picture 363" descr="https://apps.fldfs.com/SURVEY/Images/spacer.gif">
          <a:extLst>
            <a:ext uri="{FF2B5EF4-FFF2-40B4-BE49-F238E27FC236}">
              <a16:creationId xmlns:a16="http://schemas.microsoft.com/office/drawing/2014/main" id="{00000000-0008-0000-0A00-000037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2" name="Picture 363" descr="https://apps.fldfs.com/SURVEY/Images/spacer.gif">
          <a:extLst>
            <a:ext uri="{FF2B5EF4-FFF2-40B4-BE49-F238E27FC236}">
              <a16:creationId xmlns:a16="http://schemas.microsoft.com/office/drawing/2014/main" id="{00000000-0008-0000-0A00-000038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3" name="Picture 363" descr="https://apps.fldfs.com/SURVEY/Images/spacer.gif">
          <a:extLst>
            <a:ext uri="{FF2B5EF4-FFF2-40B4-BE49-F238E27FC236}">
              <a16:creationId xmlns:a16="http://schemas.microsoft.com/office/drawing/2014/main" id="{00000000-0008-0000-0A00-000039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4" name="Picture 363" descr="https://apps.fldfs.com/SURVEY/Images/spacer.gif">
          <a:extLst>
            <a:ext uri="{FF2B5EF4-FFF2-40B4-BE49-F238E27FC236}">
              <a16:creationId xmlns:a16="http://schemas.microsoft.com/office/drawing/2014/main" id="{00000000-0008-0000-0A00-00003A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5" name="Picture 363" descr="https://apps.fldfs.com/SURVEY/Images/spacer.gif">
          <a:extLst>
            <a:ext uri="{FF2B5EF4-FFF2-40B4-BE49-F238E27FC236}">
              <a16:creationId xmlns:a16="http://schemas.microsoft.com/office/drawing/2014/main" id="{00000000-0008-0000-0A00-00003B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6" name="Picture 363" descr="https://apps.fldfs.com/SURVEY/Images/spacer.gif">
          <a:extLst>
            <a:ext uri="{FF2B5EF4-FFF2-40B4-BE49-F238E27FC236}">
              <a16:creationId xmlns:a16="http://schemas.microsoft.com/office/drawing/2014/main" id="{00000000-0008-0000-0A00-00003C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300</xdr:row>
      <xdr:rowOff>0</xdr:rowOff>
    </xdr:from>
    <xdr:to>
      <xdr:col>8</xdr:col>
      <xdr:colOff>9525</xdr:colOff>
      <xdr:row>300</xdr:row>
      <xdr:rowOff>9525</xdr:rowOff>
    </xdr:to>
    <xdr:pic>
      <xdr:nvPicPr>
        <xdr:cNvPr id="2877" name="Picture 363" descr="https://apps.fldfs.com/SURVEY/Images/spacer.gif">
          <a:extLst>
            <a:ext uri="{FF2B5EF4-FFF2-40B4-BE49-F238E27FC236}">
              <a16:creationId xmlns:a16="http://schemas.microsoft.com/office/drawing/2014/main" id="{00000000-0008-0000-0A00-00003D0B0000}"/>
            </a:ext>
          </a:extLst>
        </xdr:cNvPr>
        <xdr:cNvPicPr>
          <a:picLocks noChangeAspect="1"/>
        </xdr:cNvPicPr>
      </xdr:nvPicPr>
      <xdr:blipFill>
        <a:blip xmlns:r="http://schemas.openxmlformats.org/officeDocument/2006/relationships" r:embed="rId1"/>
        <a:stretch>
          <a:fillRect/>
        </a:stretch>
      </xdr:blipFill>
      <xdr:spPr bwMode="auto">
        <a:xfrm>
          <a:off x="1400175" y="587216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78" name="Picture 363" descr="https://apps.fldfs.com/SURVEY/Images/spacer.gif">
          <a:extLst>
            <a:ext uri="{FF2B5EF4-FFF2-40B4-BE49-F238E27FC236}">
              <a16:creationId xmlns:a16="http://schemas.microsoft.com/office/drawing/2014/main" id="{00000000-0008-0000-0A00-00003E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79" name="Picture 363" descr="https://apps.fldfs.com/SURVEY/Images/spacer.gif">
          <a:extLst>
            <a:ext uri="{FF2B5EF4-FFF2-40B4-BE49-F238E27FC236}">
              <a16:creationId xmlns:a16="http://schemas.microsoft.com/office/drawing/2014/main" id="{00000000-0008-0000-0A00-00003F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0" name="Picture 363" descr="https://apps.fldfs.com/SURVEY/Images/spacer.gif">
          <a:extLst>
            <a:ext uri="{FF2B5EF4-FFF2-40B4-BE49-F238E27FC236}">
              <a16:creationId xmlns:a16="http://schemas.microsoft.com/office/drawing/2014/main" id="{00000000-0008-0000-0A00-000040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1" name="Picture 363" descr="https://apps.fldfs.com/SURVEY/Images/spacer.gif">
          <a:extLst>
            <a:ext uri="{FF2B5EF4-FFF2-40B4-BE49-F238E27FC236}">
              <a16:creationId xmlns:a16="http://schemas.microsoft.com/office/drawing/2014/main" id="{00000000-0008-0000-0A00-000041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2" name="Picture 363" descr="https://apps.fldfs.com/SURVEY/Images/spacer.gif">
          <a:extLst>
            <a:ext uri="{FF2B5EF4-FFF2-40B4-BE49-F238E27FC236}">
              <a16:creationId xmlns:a16="http://schemas.microsoft.com/office/drawing/2014/main" id="{00000000-0008-0000-0A00-000042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3" name="Picture 363" descr="https://apps.fldfs.com/SURVEY/Images/spacer.gif">
          <a:extLst>
            <a:ext uri="{FF2B5EF4-FFF2-40B4-BE49-F238E27FC236}">
              <a16:creationId xmlns:a16="http://schemas.microsoft.com/office/drawing/2014/main" id="{00000000-0008-0000-0A00-000043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4" name="Picture 363" descr="https://apps.fldfs.com/SURVEY/Images/spacer.gif">
          <a:extLst>
            <a:ext uri="{FF2B5EF4-FFF2-40B4-BE49-F238E27FC236}">
              <a16:creationId xmlns:a16="http://schemas.microsoft.com/office/drawing/2014/main" id="{00000000-0008-0000-0A00-000044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5" name="Picture 363" descr="https://apps.fldfs.com/SURVEY/Images/spacer.gif">
          <a:extLst>
            <a:ext uri="{FF2B5EF4-FFF2-40B4-BE49-F238E27FC236}">
              <a16:creationId xmlns:a16="http://schemas.microsoft.com/office/drawing/2014/main" id="{00000000-0008-0000-0A00-000045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6" name="Picture 363" descr="https://apps.fldfs.com/SURVEY/Images/spacer.gif">
          <a:extLst>
            <a:ext uri="{FF2B5EF4-FFF2-40B4-BE49-F238E27FC236}">
              <a16:creationId xmlns:a16="http://schemas.microsoft.com/office/drawing/2014/main" id="{00000000-0008-0000-0A00-000046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7" name="Picture 363" descr="https://apps.fldfs.com/SURVEY/Images/spacer.gif">
          <a:extLst>
            <a:ext uri="{FF2B5EF4-FFF2-40B4-BE49-F238E27FC236}">
              <a16:creationId xmlns:a16="http://schemas.microsoft.com/office/drawing/2014/main" id="{00000000-0008-0000-0A00-000047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8" name="Picture 363" descr="https://apps.fldfs.com/SURVEY/Images/spacer.gif">
          <a:extLst>
            <a:ext uri="{FF2B5EF4-FFF2-40B4-BE49-F238E27FC236}">
              <a16:creationId xmlns:a16="http://schemas.microsoft.com/office/drawing/2014/main" id="{00000000-0008-0000-0A00-000048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89" name="Picture 363" descr="https://apps.fldfs.com/SURVEY/Images/spacer.gif">
          <a:extLst>
            <a:ext uri="{FF2B5EF4-FFF2-40B4-BE49-F238E27FC236}">
              <a16:creationId xmlns:a16="http://schemas.microsoft.com/office/drawing/2014/main" id="{00000000-0008-0000-0A00-000049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90" name="Picture 363" descr="https://apps.fldfs.com/SURVEY/Images/spacer.gif">
          <a:extLst>
            <a:ext uri="{FF2B5EF4-FFF2-40B4-BE49-F238E27FC236}">
              <a16:creationId xmlns:a16="http://schemas.microsoft.com/office/drawing/2014/main" id="{00000000-0008-0000-0A00-00004A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91" name="Picture 363" descr="https://apps.fldfs.com/SURVEY/Images/spacer.gif">
          <a:extLst>
            <a:ext uri="{FF2B5EF4-FFF2-40B4-BE49-F238E27FC236}">
              <a16:creationId xmlns:a16="http://schemas.microsoft.com/office/drawing/2014/main" id="{00000000-0008-0000-0A00-00004B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92" name="Picture 363" descr="https://apps.fldfs.com/SURVEY/Images/spacer.gif">
          <a:extLst>
            <a:ext uri="{FF2B5EF4-FFF2-40B4-BE49-F238E27FC236}">
              <a16:creationId xmlns:a16="http://schemas.microsoft.com/office/drawing/2014/main" id="{00000000-0008-0000-0A00-00004C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301</xdr:row>
      <xdr:rowOff>0</xdr:rowOff>
    </xdr:from>
    <xdr:to>
      <xdr:col>8</xdr:col>
      <xdr:colOff>9525</xdr:colOff>
      <xdr:row>301</xdr:row>
      <xdr:rowOff>9525</xdr:rowOff>
    </xdr:to>
    <xdr:pic>
      <xdr:nvPicPr>
        <xdr:cNvPr id="2893" name="Picture 363" descr="https://apps.fldfs.com/SURVEY/Images/spacer.gif">
          <a:extLst>
            <a:ext uri="{FF2B5EF4-FFF2-40B4-BE49-F238E27FC236}">
              <a16:creationId xmlns:a16="http://schemas.microsoft.com/office/drawing/2014/main" id="{00000000-0008-0000-0A00-00004D0B0000}"/>
            </a:ext>
          </a:extLst>
        </xdr:cNvPr>
        <xdr:cNvPicPr>
          <a:picLocks noChangeAspect="1"/>
        </xdr:cNvPicPr>
      </xdr:nvPicPr>
      <xdr:blipFill>
        <a:blip xmlns:r="http://schemas.openxmlformats.org/officeDocument/2006/relationships" r:embed="rId1"/>
        <a:stretch>
          <a:fillRect/>
        </a:stretch>
      </xdr:blipFill>
      <xdr:spPr bwMode="auto">
        <a:xfrm>
          <a:off x="1400175" y="589121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894" name="Picture 363" descr="https://apps.fldfs.com/SURVEY/Images/spacer.gif">
          <a:extLst>
            <a:ext uri="{FF2B5EF4-FFF2-40B4-BE49-F238E27FC236}">
              <a16:creationId xmlns:a16="http://schemas.microsoft.com/office/drawing/2014/main" id="{00000000-0008-0000-0A00-00004E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895" name="Picture 363" descr="https://apps.fldfs.com/SURVEY/Images/spacer.gif">
          <a:extLst>
            <a:ext uri="{FF2B5EF4-FFF2-40B4-BE49-F238E27FC236}">
              <a16:creationId xmlns:a16="http://schemas.microsoft.com/office/drawing/2014/main" id="{00000000-0008-0000-0A00-00004F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896" name="Picture 363" descr="https://apps.fldfs.com/SURVEY/Images/spacer.gif">
          <a:extLst>
            <a:ext uri="{FF2B5EF4-FFF2-40B4-BE49-F238E27FC236}">
              <a16:creationId xmlns:a16="http://schemas.microsoft.com/office/drawing/2014/main" id="{00000000-0008-0000-0A00-000050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897" name="Picture 363" descr="https://apps.fldfs.com/SURVEY/Images/spacer.gif">
          <a:extLst>
            <a:ext uri="{FF2B5EF4-FFF2-40B4-BE49-F238E27FC236}">
              <a16:creationId xmlns:a16="http://schemas.microsoft.com/office/drawing/2014/main" id="{00000000-0008-0000-0A00-000051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898" name="Picture 363" descr="https://apps.fldfs.com/SURVEY/Images/spacer.gif">
          <a:extLst>
            <a:ext uri="{FF2B5EF4-FFF2-40B4-BE49-F238E27FC236}">
              <a16:creationId xmlns:a16="http://schemas.microsoft.com/office/drawing/2014/main" id="{00000000-0008-0000-0A00-000052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899" name="Picture 363" descr="https://apps.fldfs.com/SURVEY/Images/spacer.gif">
          <a:extLst>
            <a:ext uri="{FF2B5EF4-FFF2-40B4-BE49-F238E27FC236}">
              <a16:creationId xmlns:a16="http://schemas.microsoft.com/office/drawing/2014/main" id="{00000000-0008-0000-0A00-000053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0" name="Picture 363" descr="https://apps.fldfs.com/SURVEY/Images/spacer.gif">
          <a:extLst>
            <a:ext uri="{FF2B5EF4-FFF2-40B4-BE49-F238E27FC236}">
              <a16:creationId xmlns:a16="http://schemas.microsoft.com/office/drawing/2014/main" id="{00000000-0008-0000-0A00-000054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1" name="Picture 363" descr="https://apps.fldfs.com/SURVEY/Images/spacer.gif">
          <a:extLst>
            <a:ext uri="{FF2B5EF4-FFF2-40B4-BE49-F238E27FC236}">
              <a16:creationId xmlns:a16="http://schemas.microsoft.com/office/drawing/2014/main" id="{00000000-0008-0000-0A00-000055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2" name="Picture 363" descr="https://apps.fldfs.com/SURVEY/Images/spacer.gif">
          <a:extLst>
            <a:ext uri="{FF2B5EF4-FFF2-40B4-BE49-F238E27FC236}">
              <a16:creationId xmlns:a16="http://schemas.microsoft.com/office/drawing/2014/main" id="{00000000-0008-0000-0A00-000056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3" name="Picture 363" descr="https://apps.fldfs.com/SURVEY/Images/spacer.gif">
          <a:extLst>
            <a:ext uri="{FF2B5EF4-FFF2-40B4-BE49-F238E27FC236}">
              <a16:creationId xmlns:a16="http://schemas.microsoft.com/office/drawing/2014/main" id="{00000000-0008-0000-0A00-000057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4" name="Picture 363" descr="https://apps.fldfs.com/SURVEY/Images/spacer.gif">
          <a:extLst>
            <a:ext uri="{FF2B5EF4-FFF2-40B4-BE49-F238E27FC236}">
              <a16:creationId xmlns:a16="http://schemas.microsoft.com/office/drawing/2014/main" id="{00000000-0008-0000-0A00-000058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5" name="Picture 363" descr="https://apps.fldfs.com/SURVEY/Images/spacer.gif">
          <a:extLst>
            <a:ext uri="{FF2B5EF4-FFF2-40B4-BE49-F238E27FC236}">
              <a16:creationId xmlns:a16="http://schemas.microsoft.com/office/drawing/2014/main" id="{00000000-0008-0000-0A00-000059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6" name="Picture 363" descr="https://apps.fldfs.com/SURVEY/Images/spacer.gif">
          <a:extLst>
            <a:ext uri="{FF2B5EF4-FFF2-40B4-BE49-F238E27FC236}">
              <a16:creationId xmlns:a16="http://schemas.microsoft.com/office/drawing/2014/main" id="{00000000-0008-0000-0A00-00005A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7" name="Picture 363" descr="https://apps.fldfs.com/SURVEY/Images/spacer.gif">
          <a:extLst>
            <a:ext uri="{FF2B5EF4-FFF2-40B4-BE49-F238E27FC236}">
              <a16:creationId xmlns:a16="http://schemas.microsoft.com/office/drawing/2014/main" id="{00000000-0008-0000-0A00-00005B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8" name="Picture 363" descr="https://apps.fldfs.com/SURVEY/Images/spacer.gif">
          <a:extLst>
            <a:ext uri="{FF2B5EF4-FFF2-40B4-BE49-F238E27FC236}">
              <a16:creationId xmlns:a16="http://schemas.microsoft.com/office/drawing/2014/main" id="{00000000-0008-0000-0A00-00005C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302</xdr:row>
      <xdr:rowOff>0</xdr:rowOff>
    </xdr:from>
    <xdr:to>
      <xdr:col>8</xdr:col>
      <xdr:colOff>9525</xdr:colOff>
      <xdr:row>302</xdr:row>
      <xdr:rowOff>9525</xdr:rowOff>
    </xdr:to>
    <xdr:pic>
      <xdr:nvPicPr>
        <xdr:cNvPr id="2909" name="Picture 363" descr="https://apps.fldfs.com/SURVEY/Images/spacer.gif">
          <a:extLst>
            <a:ext uri="{FF2B5EF4-FFF2-40B4-BE49-F238E27FC236}">
              <a16:creationId xmlns:a16="http://schemas.microsoft.com/office/drawing/2014/main" id="{00000000-0008-0000-0A00-00005D0B0000}"/>
            </a:ext>
          </a:extLst>
        </xdr:cNvPr>
        <xdr:cNvPicPr>
          <a:picLocks noChangeAspect="1"/>
        </xdr:cNvPicPr>
      </xdr:nvPicPr>
      <xdr:blipFill>
        <a:blip xmlns:r="http://schemas.openxmlformats.org/officeDocument/2006/relationships" r:embed="rId1"/>
        <a:stretch>
          <a:fillRect/>
        </a:stretch>
      </xdr:blipFill>
      <xdr:spPr bwMode="auto">
        <a:xfrm>
          <a:off x="1400175" y="591026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0" name="Picture 363" descr="https://apps.fldfs.com/SURVEY/Images/spacer.gif">
          <a:extLst>
            <a:ext uri="{FF2B5EF4-FFF2-40B4-BE49-F238E27FC236}">
              <a16:creationId xmlns:a16="http://schemas.microsoft.com/office/drawing/2014/main" id="{00000000-0008-0000-0A00-00005E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1" name="Picture 363" descr="https://apps.fldfs.com/SURVEY/Images/spacer.gif">
          <a:extLst>
            <a:ext uri="{FF2B5EF4-FFF2-40B4-BE49-F238E27FC236}">
              <a16:creationId xmlns:a16="http://schemas.microsoft.com/office/drawing/2014/main" id="{00000000-0008-0000-0A00-00005F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2" name="Picture 363" descr="https://apps.fldfs.com/SURVEY/Images/spacer.gif">
          <a:extLst>
            <a:ext uri="{FF2B5EF4-FFF2-40B4-BE49-F238E27FC236}">
              <a16:creationId xmlns:a16="http://schemas.microsoft.com/office/drawing/2014/main" id="{00000000-0008-0000-0A00-000060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3" name="Picture 363" descr="https://apps.fldfs.com/SURVEY/Images/spacer.gif">
          <a:extLst>
            <a:ext uri="{FF2B5EF4-FFF2-40B4-BE49-F238E27FC236}">
              <a16:creationId xmlns:a16="http://schemas.microsoft.com/office/drawing/2014/main" id="{00000000-0008-0000-0A00-000061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4" name="Picture 363" descr="https://apps.fldfs.com/SURVEY/Images/spacer.gif">
          <a:extLst>
            <a:ext uri="{FF2B5EF4-FFF2-40B4-BE49-F238E27FC236}">
              <a16:creationId xmlns:a16="http://schemas.microsoft.com/office/drawing/2014/main" id="{00000000-0008-0000-0A00-000062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5" name="Picture 363" descr="https://apps.fldfs.com/SURVEY/Images/spacer.gif">
          <a:extLst>
            <a:ext uri="{FF2B5EF4-FFF2-40B4-BE49-F238E27FC236}">
              <a16:creationId xmlns:a16="http://schemas.microsoft.com/office/drawing/2014/main" id="{00000000-0008-0000-0A00-000063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6" name="Picture 363" descr="https://apps.fldfs.com/SURVEY/Images/spacer.gif">
          <a:extLst>
            <a:ext uri="{FF2B5EF4-FFF2-40B4-BE49-F238E27FC236}">
              <a16:creationId xmlns:a16="http://schemas.microsoft.com/office/drawing/2014/main" id="{00000000-0008-0000-0A00-000064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7" name="Picture 363" descr="https://apps.fldfs.com/SURVEY/Images/spacer.gif">
          <a:extLst>
            <a:ext uri="{FF2B5EF4-FFF2-40B4-BE49-F238E27FC236}">
              <a16:creationId xmlns:a16="http://schemas.microsoft.com/office/drawing/2014/main" id="{00000000-0008-0000-0A00-000065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8" name="Picture 363" descr="https://apps.fldfs.com/SURVEY/Images/spacer.gif">
          <a:extLst>
            <a:ext uri="{FF2B5EF4-FFF2-40B4-BE49-F238E27FC236}">
              <a16:creationId xmlns:a16="http://schemas.microsoft.com/office/drawing/2014/main" id="{00000000-0008-0000-0A00-000066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19" name="Picture 363" descr="https://apps.fldfs.com/SURVEY/Images/spacer.gif">
          <a:extLst>
            <a:ext uri="{FF2B5EF4-FFF2-40B4-BE49-F238E27FC236}">
              <a16:creationId xmlns:a16="http://schemas.microsoft.com/office/drawing/2014/main" id="{00000000-0008-0000-0A00-000067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20" name="Picture 363" descr="https://apps.fldfs.com/SURVEY/Images/spacer.gif">
          <a:extLst>
            <a:ext uri="{FF2B5EF4-FFF2-40B4-BE49-F238E27FC236}">
              <a16:creationId xmlns:a16="http://schemas.microsoft.com/office/drawing/2014/main" id="{00000000-0008-0000-0A00-000068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21" name="Picture 363" descr="https://apps.fldfs.com/SURVEY/Images/spacer.gif">
          <a:extLst>
            <a:ext uri="{FF2B5EF4-FFF2-40B4-BE49-F238E27FC236}">
              <a16:creationId xmlns:a16="http://schemas.microsoft.com/office/drawing/2014/main" id="{00000000-0008-0000-0A00-000069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22" name="Picture 363" descr="https://apps.fldfs.com/SURVEY/Images/spacer.gif">
          <a:extLst>
            <a:ext uri="{FF2B5EF4-FFF2-40B4-BE49-F238E27FC236}">
              <a16:creationId xmlns:a16="http://schemas.microsoft.com/office/drawing/2014/main" id="{00000000-0008-0000-0A00-00006A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23" name="Picture 363" descr="https://apps.fldfs.com/SURVEY/Images/spacer.gif">
          <a:extLst>
            <a:ext uri="{FF2B5EF4-FFF2-40B4-BE49-F238E27FC236}">
              <a16:creationId xmlns:a16="http://schemas.microsoft.com/office/drawing/2014/main" id="{00000000-0008-0000-0A00-00006B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24" name="Picture 363" descr="https://apps.fldfs.com/SURVEY/Images/spacer.gif">
          <a:extLst>
            <a:ext uri="{FF2B5EF4-FFF2-40B4-BE49-F238E27FC236}">
              <a16:creationId xmlns:a16="http://schemas.microsoft.com/office/drawing/2014/main" id="{00000000-0008-0000-0A00-00006C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303</xdr:row>
      <xdr:rowOff>0</xdr:rowOff>
    </xdr:from>
    <xdr:to>
      <xdr:col>8</xdr:col>
      <xdr:colOff>9525</xdr:colOff>
      <xdr:row>303</xdr:row>
      <xdr:rowOff>9525</xdr:rowOff>
    </xdr:to>
    <xdr:pic>
      <xdr:nvPicPr>
        <xdr:cNvPr id="2925" name="Picture 363" descr="https://apps.fldfs.com/SURVEY/Images/spacer.gif">
          <a:extLst>
            <a:ext uri="{FF2B5EF4-FFF2-40B4-BE49-F238E27FC236}">
              <a16:creationId xmlns:a16="http://schemas.microsoft.com/office/drawing/2014/main" id="{00000000-0008-0000-0A00-00006D0B0000}"/>
            </a:ext>
          </a:extLst>
        </xdr:cNvPr>
        <xdr:cNvPicPr>
          <a:picLocks noChangeAspect="1"/>
        </xdr:cNvPicPr>
      </xdr:nvPicPr>
      <xdr:blipFill>
        <a:blip xmlns:r="http://schemas.openxmlformats.org/officeDocument/2006/relationships" r:embed="rId1"/>
        <a:stretch>
          <a:fillRect/>
        </a:stretch>
      </xdr:blipFill>
      <xdr:spPr bwMode="auto">
        <a:xfrm>
          <a:off x="1400175" y="592931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26" name="Picture 363" descr="https://apps.fldfs.com/SURVEY/Images/spacer.gif">
          <a:extLst>
            <a:ext uri="{FF2B5EF4-FFF2-40B4-BE49-F238E27FC236}">
              <a16:creationId xmlns:a16="http://schemas.microsoft.com/office/drawing/2014/main" id="{00000000-0008-0000-0A00-00006E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27" name="Picture 363" descr="https://apps.fldfs.com/SURVEY/Images/spacer.gif">
          <a:extLst>
            <a:ext uri="{FF2B5EF4-FFF2-40B4-BE49-F238E27FC236}">
              <a16:creationId xmlns:a16="http://schemas.microsoft.com/office/drawing/2014/main" id="{00000000-0008-0000-0A00-00006F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28" name="Picture 363" descr="https://apps.fldfs.com/SURVEY/Images/spacer.gif">
          <a:extLst>
            <a:ext uri="{FF2B5EF4-FFF2-40B4-BE49-F238E27FC236}">
              <a16:creationId xmlns:a16="http://schemas.microsoft.com/office/drawing/2014/main" id="{00000000-0008-0000-0A00-000070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29" name="Picture 363" descr="https://apps.fldfs.com/SURVEY/Images/spacer.gif">
          <a:extLst>
            <a:ext uri="{FF2B5EF4-FFF2-40B4-BE49-F238E27FC236}">
              <a16:creationId xmlns:a16="http://schemas.microsoft.com/office/drawing/2014/main" id="{00000000-0008-0000-0A00-000071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0" name="Picture 363" descr="https://apps.fldfs.com/SURVEY/Images/spacer.gif">
          <a:extLst>
            <a:ext uri="{FF2B5EF4-FFF2-40B4-BE49-F238E27FC236}">
              <a16:creationId xmlns:a16="http://schemas.microsoft.com/office/drawing/2014/main" id="{00000000-0008-0000-0A00-000072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1" name="Picture 363" descr="https://apps.fldfs.com/SURVEY/Images/spacer.gif">
          <a:extLst>
            <a:ext uri="{FF2B5EF4-FFF2-40B4-BE49-F238E27FC236}">
              <a16:creationId xmlns:a16="http://schemas.microsoft.com/office/drawing/2014/main" id="{00000000-0008-0000-0A00-000073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2" name="Picture 363" descr="https://apps.fldfs.com/SURVEY/Images/spacer.gif">
          <a:extLst>
            <a:ext uri="{FF2B5EF4-FFF2-40B4-BE49-F238E27FC236}">
              <a16:creationId xmlns:a16="http://schemas.microsoft.com/office/drawing/2014/main" id="{00000000-0008-0000-0A00-000074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3" name="Picture 363" descr="https://apps.fldfs.com/SURVEY/Images/spacer.gif">
          <a:extLst>
            <a:ext uri="{FF2B5EF4-FFF2-40B4-BE49-F238E27FC236}">
              <a16:creationId xmlns:a16="http://schemas.microsoft.com/office/drawing/2014/main" id="{00000000-0008-0000-0A00-000075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4" name="Picture 363" descr="https://apps.fldfs.com/SURVEY/Images/spacer.gif">
          <a:extLst>
            <a:ext uri="{FF2B5EF4-FFF2-40B4-BE49-F238E27FC236}">
              <a16:creationId xmlns:a16="http://schemas.microsoft.com/office/drawing/2014/main" id="{00000000-0008-0000-0A00-000076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5" name="Picture 363" descr="https://apps.fldfs.com/SURVEY/Images/spacer.gif">
          <a:extLst>
            <a:ext uri="{FF2B5EF4-FFF2-40B4-BE49-F238E27FC236}">
              <a16:creationId xmlns:a16="http://schemas.microsoft.com/office/drawing/2014/main" id="{00000000-0008-0000-0A00-000077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6" name="Picture 363" descr="https://apps.fldfs.com/SURVEY/Images/spacer.gif">
          <a:extLst>
            <a:ext uri="{FF2B5EF4-FFF2-40B4-BE49-F238E27FC236}">
              <a16:creationId xmlns:a16="http://schemas.microsoft.com/office/drawing/2014/main" id="{00000000-0008-0000-0A00-000078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7" name="Picture 363" descr="https://apps.fldfs.com/SURVEY/Images/spacer.gif">
          <a:extLst>
            <a:ext uri="{FF2B5EF4-FFF2-40B4-BE49-F238E27FC236}">
              <a16:creationId xmlns:a16="http://schemas.microsoft.com/office/drawing/2014/main" id="{00000000-0008-0000-0A00-000079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8" name="Picture 363" descr="https://apps.fldfs.com/SURVEY/Images/spacer.gif">
          <a:extLst>
            <a:ext uri="{FF2B5EF4-FFF2-40B4-BE49-F238E27FC236}">
              <a16:creationId xmlns:a16="http://schemas.microsoft.com/office/drawing/2014/main" id="{00000000-0008-0000-0A00-00007A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39" name="Picture 363" descr="https://apps.fldfs.com/SURVEY/Images/spacer.gif">
          <a:extLst>
            <a:ext uri="{FF2B5EF4-FFF2-40B4-BE49-F238E27FC236}">
              <a16:creationId xmlns:a16="http://schemas.microsoft.com/office/drawing/2014/main" id="{00000000-0008-0000-0A00-00007B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40" name="Picture 363" descr="https://apps.fldfs.com/SURVEY/Images/spacer.gif">
          <a:extLst>
            <a:ext uri="{FF2B5EF4-FFF2-40B4-BE49-F238E27FC236}">
              <a16:creationId xmlns:a16="http://schemas.microsoft.com/office/drawing/2014/main" id="{00000000-0008-0000-0A00-00007C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304</xdr:row>
      <xdr:rowOff>0</xdr:rowOff>
    </xdr:from>
    <xdr:to>
      <xdr:col>8</xdr:col>
      <xdr:colOff>9525</xdr:colOff>
      <xdr:row>304</xdr:row>
      <xdr:rowOff>9525</xdr:rowOff>
    </xdr:to>
    <xdr:pic>
      <xdr:nvPicPr>
        <xdr:cNvPr id="2941" name="Picture 363" descr="https://apps.fldfs.com/SURVEY/Images/spacer.gif">
          <a:extLst>
            <a:ext uri="{FF2B5EF4-FFF2-40B4-BE49-F238E27FC236}">
              <a16:creationId xmlns:a16="http://schemas.microsoft.com/office/drawing/2014/main" id="{00000000-0008-0000-0A00-00007D0B0000}"/>
            </a:ext>
          </a:extLst>
        </xdr:cNvPr>
        <xdr:cNvPicPr>
          <a:picLocks noChangeAspect="1"/>
        </xdr:cNvPicPr>
      </xdr:nvPicPr>
      <xdr:blipFill>
        <a:blip xmlns:r="http://schemas.openxmlformats.org/officeDocument/2006/relationships" r:embed="rId1"/>
        <a:stretch>
          <a:fillRect/>
        </a:stretch>
      </xdr:blipFill>
      <xdr:spPr bwMode="auto">
        <a:xfrm>
          <a:off x="1400175" y="594836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2" name="Picture 363" descr="https://apps.fldfs.com/SURVEY/Images/spacer.gif">
          <a:extLst>
            <a:ext uri="{FF2B5EF4-FFF2-40B4-BE49-F238E27FC236}">
              <a16:creationId xmlns:a16="http://schemas.microsoft.com/office/drawing/2014/main" id="{00000000-0008-0000-0A00-00007E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3" name="Picture 363" descr="https://apps.fldfs.com/SURVEY/Images/spacer.gif">
          <a:extLst>
            <a:ext uri="{FF2B5EF4-FFF2-40B4-BE49-F238E27FC236}">
              <a16:creationId xmlns:a16="http://schemas.microsoft.com/office/drawing/2014/main" id="{00000000-0008-0000-0A00-00007F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4" name="Picture 363" descr="https://apps.fldfs.com/SURVEY/Images/spacer.gif">
          <a:extLst>
            <a:ext uri="{FF2B5EF4-FFF2-40B4-BE49-F238E27FC236}">
              <a16:creationId xmlns:a16="http://schemas.microsoft.com/office/drawing/2014/main" id="{00000000-0008-0000-0A00-000080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5" name="Picture 363" descr="https://apps.fldfs.com/SURVEY/Images/spacer.gif">
          <a:extLst>
            <a:ext uri="{FF2B5EF4-FFF2-40B4-BE49-F238E27FC236}">
              <a16:creationId xmlns:a16="http://schemas.microsoft.com/office/drawing/2014/main" id="{00000000-0008-0000-0A00-000081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6" name="Picture 363" descr="https://apps.fldfs.com/SURVEY/Images/spacer.gif">
          <a:extLst>
            <a:ext uri="{FF2B5EF4-FFF2-40B4-BE49-F238E27FC236}">
              <a16:creationId xmlns:a16="http://schemas.microsoft.com/office/drawing/2014/main" id="{00000000-0008-0000-0A00-000082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7" name="Picture 363" descr="https://apps.fldfs.com/SURVEY/Images/spacer.gif">
          <a:extLst>
            <a:ext uri="{FF2B5EF4-FFF2-40B4-BE49-F238E27FC236}">
              <a16:creationId xmlns:a16="http://schemas.microsoft.com/office/drawing/2014/main" id="{00000000-0008-0000-0A00-000083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8" name="Picture 363" descr="https://apps.fldfs.com/SURVEY/Images/spacer.gif">
          <a:extLst>
            <a:ext uri="{FF2B5EF4-FFF2-40B4-BE49-F238E27FC236}">
              <a16:creationId xmlns:a16="http://schemas.microsoft.com/office/drawing/2014/main" id="{00000000-0008-0000-0A00-000084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49" name="Picture 363" descr="https://apps.fldfs.com/SURVEY/Images/spacer.gif">
          <a:extLst>
            <a:ext uri="{FF2B5EF4-FFF2-40B4-BE49-F238E27FC236}">
              <a16:creationId xmlns:a16="http://schemas.microsoft.com/office/drawing/2014/main" id="{00000000-0008-0000-0A00-000085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0" name="Picture 363" descr="https://apps.fldfs.com/SURVEY/Images/spacer.gif">
          <a:extLst>
            <a:ext uri="{FF2B5EF4-FFF2-40B4-BE49-F238E27FC236}">
              <a16:creationId xmlns:a16="http://schemas.microsoft.com/office/drawing/2014/main" id="{00000000-0008-0000-0A00-000086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1" name="Picture 363" descr="https://apps.fldfs.com/SURVEY/Images/spacer.gif">
          <a:extLst>
            <a:ext uri="{FF2B5EF4-FFF2-40B4-BE49-F238E27FC236}">
              <a16:creationId xmlns:a16="http://schemas.microsoft.com/office/drawing/2014/main" id="{00000000-0008-0000-0A00-000087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2" name="Picture 363" descr="https://apps.fldfs.com/SURVEY/Images/spacer.gif">
          <a:extLst>
            <a:ext uri="{FF2B5EF4-FFF2-40B4-BE49-F238E27FC236}">
              <a16:creationId xmlns:a16="http://schemas.microsoft.com/office/drawing/2014/main" id="{00000000-0008-0000-0A00-000088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3" name="Picture 363" descr="https://apps.fldfs.com/SURVEY/Images/spacer.gif">
          <a:extLst>
            <a:ext uri="{FF2B5EF4-FFF2-40B4-BE49-F238E27FC236}">
              <a16:creationId xmlns:a16="http://schemas.microsoft.com/office/drawing/2014/main" id="{00000000-0008-0000-0A00-000089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4" name="Picture 363" descr="https://apps.fldfs.com/SURVEY/Images/spacer.gif">
          <a:extLst>
            <a:ext uri="{FF2B5EF4-FFF2-40B4-BE49-F238E27FC236}">
              <a16:creationId xmlns:a16="http://schemas.microsoft.com/office/drawing/2014/main" id="{00000000-0008-0000-0A00-00008A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5" name="Picture 363" descr="https://apps.fldfs.com/SURVEY/Images/spacer.gif">
          <a:extLst>
            <a:ext uri="{FF2B5EF4-FFF2-40B4-BE49-F238E27FC236}">
              <a16:creationId xmlns:a16="http://schemas.microsoft.com/office/drawing/2014/main" id="{00000000-0008-0000-0A00-00008B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6" name="Picture 363" descr="https://apps.fldfs.com/SURVEY/Images/spacer.gif">
          <a:extLst>
            <a:ext uri="{FF2B5EF4-FFF2-40B4-BE49-F238E27FC236}">
              <a16:creationId xmlns:a16="http://schemas.microsoft.com/office/drawing/2014/main" id="{00000000-0008-0000-0A00-00008C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305</xdr:row>
      <xdr:rowOff>0</xdr:rowOff>
    </xdr:from>
    <xdr:to>
      <xdr:col>8</xdr:col>
      <xdr:colOff>9525</xdr:colOff>
      <xdr:row>305</xdr:row>
      <xdr:rowOff>9525</xdr:rowOff>
    </xdr:to>
    <xdr:pic>
      <xdr:nvPicPr>
        <xdr:cNvPr id="2957" name="Picture 363" descr="https://apps.fldfs.com/SURVEY/Images/spacer.gif">
          <a:extLst>
            <a:ext uri="{FF2B5EF4-FFF2-40B4-BE49-F238E27FC236}">
              <a16:creationId xmlns:a16="http://schemas.microsoft.com/office/drawing/2014/main" id="{00000000-0008-0000-0A00-00008D0B0000}"/>
            </a:ext>
          </a:extLst>
        </xdr:cNvPr>
        <xdr:cNvPicPr>
          <a:picLocks noChangeAspect="1"/>
        </xdr:cNvPicPr>
      </xdr:nvPicPr>
      <xdr:blipFill>
        <a:blip xmlns:r="http://schemas.openxmlformats.org/officeDocument/2006/relationships" r:embed="rId1"/>
        <a:stretch>
          <a:fillRect/>
        </a:stretch>
      </xdr:blipFill>
      <xdr:spPr bwMode="auto">
        <a:xfrm>
          <a:off x="1400175" y="596741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58" name="Picture 363" descr="https://apps.fldfs.com/SURVEY/Images/spacer.gif">
          <a:extLst>
            <a:ext uri="{FF2B5EF4-FFF2-40B4-BE49-F238E27FC236}">
              <a16:creationId xmlns:a16="http://schemas.microsoft.com/office/drawing/2014/main" id="{00000000-0008-0000-0A00-00008E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59" name="Picture 363" descr="https://apps.fldfs.com/SURVEY/Images/spacer.gif">
          <a:extLst>
            <a:ext uri="{FF2B5EF4-FFF2-40B4-BE49-F238E27FC236}">
              <a16:creationId xmlns:a16="http://schemas.microsoft.com/office/drawing/2014/main" id="{00000000-0008-0000-0A00-00008F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0" name="Picture 363" descr="https://apps.fldfs.com/SURVEY/Images/spacer.gif">
          <a:extLst>
            <a:ext uri="{FF2B5EF4-FFF2-40B4-BE49-F238E27FC236}">
              <a16:creationId xmlns:a16="http://schemas.microsoft.com/office/drawing/2014/main" id="{00000000-0008-0000-0A00-000090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1" name="Picture 363" descr="https://apps.fldfs.com/SURVEY/Images/spacer.gif">
          <a:extLst>
            <a:ext uri="{FF2B5EF4-FFF2-40B4-BE49-F238E27FC236}">
              <a16:creationId xmlns:a16="http://schemas.microsoft.com/office/drawing/2014/main" id="{00000000-0008-0000-0A00-000091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2" name="Picture 363" descr="https://apps.fldfs.com/SURVEY/Images/spacer.gif">
          <a:extLst>
            <a:ext uri="{FF2B5EF4-FFF2-40B4-BE49-F238E27FC236}">
              <a16:creationId xmlns:a16="http://schemas.microsoft.com/office/drawing/2014/main" id="{00000000-0008-0000-0A00-000092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3" name="Picture 363" descr="https://apps.fldfs.com/SURVEY/Images/spacer.gif">
          <a:extLst>
            <a:ext uri="{FF2B5EF4-FFF2-40B4-BE49-F238E27FC236}">
              <a16:creationId xmlns:a16="http://schemas.microsoft.com/office/drawing/2014/main" id="{00000000-0008-0000-0A00-000093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4" name="Picture 363" descr="https://apps.fldfs.com/SURVEY/Images/spacer.gif">
          <a:extLst>
            <a:ext uri="{FF2B5EF4-FFF2-40B4-BE49-F238E27FC236}">
              <a16:creationId xmlns:a16="http://schemas.microsoft.com/office/drawing/2014/main" id="{00000000-0008-0000-0A00-000094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5" name="Picture 363" descr="https://apps.fldfs.com/SURVEY/Images/spacer.gif">
          <a:extLst>
            <a:ext uri="{FF2B5EF4-FFF2-40B4-BE49-F238E27FC236}">
              <a16:creationId xmlns:a16="http://schemas.microsoft.com/office/drawing/2014/main" id="{00000000-0008-0000-0A00-000095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6" name="Picture 363" descr="https://apps.fldfs.com/SURVEY/Images/spacer.gif">
          <a:extLst>
            <a:ext uri="{FF2B5EF4-FFF2-40B4-BE49-F238E27FC236}">
              <a16:creationId xmlns:a16="http://schemas.microsoft.com/office/drawing/2014/main" id="{00000000-0008-0000-0A00-000096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7" name="Picture 363" descr="https://apps.fldfs.com/SURVEY/Images/spacer.gif">
          <a:extLst>
            <a:ext uri="{FF2B5EF4-FFF2-40B4-BE49-F238E27FC236}">
              <a16:creationId xmlns:a16="http://schemas.microsoft.com/office/drawing/2014/main" id="{00000000-0008-0000-0A00-000097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8" name="Picture 363" descr="https://apps.fldfs.com/SURVEY/Images/spacer.gif">
          <a:extLst>
            <a:ext uri="{FF2B5EF4-FFF2-40B4-BE49-F238E27FC236}">
              <a16:creationId xmlns:a16="http://schemas.microsoft.com/office/drawing/2014/main" id="{00000000-0008-0000-0A00-000098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69" name="Picture 363" descr="https://apps.fldfs.com/SURVEY/Images/spacer.gif">
          <a:extLst>
            <a:ext uri="{FF2B5EF4-FFF2-40B4-BE49-F238E27FC236}">
              <a16:creationId xmlns:a16="http://schemas.microsoft.com/office/drawing/2014/main" id="{00000000-0008-0000-0A00-000099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70" name="Picture 363" descr="https://apps.fldfs.com/SURVEY/Images/spacer.gif">
          <a:extLst>
            <a:ext uri="{FF2B5EF4-FFF2-40B4-BE49-F238E27FC236}">
              <a16:creationId xmlns:a16="http://schemas.microsoft.com/office/drawing/2014/main" id="{00000000-0008-0000-0A00-00009A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71" name="Picture 363" descr="https://apps.fldfs.com/SURVEY/Images/spacer.gif">
          <a:extLst>
            <a:ext uri="{FF2B5EF4-FFF2-40B4-BE49-F238E27FC236}">
              <a16:creationId xmlns:a16="http://schemas.microsoft.com/office/drawing/2014/main" id="{00000000-0008-0000-0A00-00009B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72" name="Picture 363" descr="https://apps.fldfs.com/SURVEY/Images/spacer.gif">
          <a:extLst>
            <a:ext uri="{FF2B5EF4-FFF2-40B4-BE49-F238E27FC236}">
              <a16:creationId xmlns:a16="http://schemas.microsoft.com/office/drawing/2014/main" id="{00000000-0008-0000-0A00-00009C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306</xdr:row>
      <xdr:rowOff>0</xdr:rowOff>
    </xdr:from>
    <xdr:to>
      <xdr:col>8</xdr:col>
      <xdr:colOff>9525</xdr:colOff>
      <xdr:row>306</xdr:row>
      <xdr:rowOff>9525</xdr:rowOff>
    </xdr:to>
    <xdr:pic>
      <xdr:nvPicPr>
        <xdr:cNvPr id="2973" name="Picture 363" descr="https://apps.fldfs.com/SURVEY/Images/spacer.gif">
          <a:extLst>
            <a:ext uri="{FF2B5EF4-FFF2-40B4-BE49-F238E27FC236}">
              <a16:creationId xmlns:a16="http://schemas.microsoft.com/office/drawing/2014/main" id="{00000000-0008-0000-0A00-00009D0B0000}"/>
            </a:ext>
          </a:extLst>
        </xdr:cNvPr>
        <xdr:cNvPicPr>
          <a:picLocks noChangeAspect="1"/>
        </xdr:cNvPicPr>
      </xdr:nvPicPr>
      <xdr:blipFill>
        <a:blip xmlns:r="http://schemas.openxmlformats.org/officeDocument/2006/relationships" r:embed="rId1"/>
        <a:stretch>
          <a:fillRect/>
        </a:stretch>
      </xdr:blipFill>
      <xdr:spPr bwMode="auto">
        <a:xfrm>
          <a:off x="1400175" y="59864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74" name="Picture 363" descr="https://apps.fldfs.com/SURVEY/Images/spacer.gif">
          <a:extLst>
            <a:ext uri="{FF2B5EF4-FFF2-40B4-BE49-F238E27FC236}">
              <a16:creationId xmlns:a16="http://schemas.microsoft.com/office/drawing/2014/main" id="{00000000-0008-0000-0A00-00009E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75" name="Picture 363" descr="https://apps.fldfs.com/SURVEY/Images/spacer.gif">
          <a:extLst>
            <a:ext uri="{FF2B5EF4-FFF2-40B4-BE49-F238E27FC236}">
              <a16:creationId xmlns:a16="http://schemas.microsoft.com/office/drawing/2014/main" id="{00000000-0008-0000-0A00-00009F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76" name="Picture 363" descr="https://apps.fldfs.com/SURVEY/Images/spacer.gif">
          <a:extLst>
            <a:ext uri="{FF2B5EF4-FFF2-40B4-BE49-F238E27FC236}">
              <a16:creationId xmlns:a16="http://schemas.microsoft.com/office/drawing/2014/main" id="{00000000-0008-0000-0A00-0000A0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77" name="Picture 363" descr="https://apps.fldfs.com/SURVEY/Images/spacer.gif">
          <a:extLst>
            <a:ext uri="{FF2B5EF4-FFF2-40B4-BE49-F238E27FC236}">
              <a16:creationId xmlns:a16="http://schemas.microsoft.com/office/drawing/2014/main" id="{00000000-0008-0000-0A00-0000A1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78" name="Picture 363" descr="https://apps.fldfs.com/SURVEY/Images/spacer.gif">
          <a:extLst>
            <a:ext uri="{FF2B5EF4-FFF2-40B4-BE49-F238E27FC236}">
              <a16:creationId xmlns:a16="http://schemas.microsoft.com/office/drawing/2014/main" id="{00000000-0008-0000-0A00-0000A2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79" name="Picture 363" descr="https://apps.fldfs.com/SURVEY/Images/spacer.gif">
          <a:extLst>
            <a:ext uri="{FF2B5EF4-FFF2-40B4-BE49-F238E27FC236}">
              <a16:creationId xmlns:a16="http://schemas.microsoft.com/office/drawing/2014/main" id="{00000000-0008-0000-0A00-0000A3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0" name="Picture 363" descr="https://apps.fldfs.com/SURVEY/Images/spacer.gif">
          <a:extLst>
            <a:ext uri="{FF2B5EF4-FFF2-40B4-BE49-F238E27FC236}">
              <a16:creationId xmlns:a16="http://schemas.microsoft.com/office/drawing/2014/main" id="{00000000-0008-0000-0A00-0000A4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1" name="Picture 363" descr="https://apps.fldfs.com/SURVEY/Images/spacer.gif">
          <a:extLst>
            <a:ext uri="{FF2B5EF4-FFF2-40B4-BE49-F238E27FC236}">
              <a16:creationId xmlns:a16="http://schemas.microsoft.com/office/drawing/2014/main" id="{00000000-0008-0000-0A00-0000A5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2" name="Picture 363" descr="https://apps.fldfs.com/SURVEY/Images/spacer.gif">
          <a:extLst>
            <a:ext uri="{FF2B5EF4-FFF2-40B4-BE49-F238E27FC236}">
              <a16:creationId xmlns:a16="http://schemas.microsoft.com/office/drawing/2014/main" id="{00000000-0008-0000-0A00-0000A6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3" name="Picture 363" descr="https://apps.fldfs.com/SURVEY/Images/spacer.gif">
          <a:extLst>
            <a:ext uri="{FF2B5EF4-FFF2-40B4-BE49-F238E27FC236}">
              <a16:creationId xmlns:a16="http://schemas.microsoft.com/office/drawing/2014/main" id="{00000000-0008-0000-0A00-0000A7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4" name="Picture 363" descr="https://apps.fldfs.com/SURVEY/Images/spacer.gif">
          <a:extLst>
            <a:ext uri="{FF2B5EF4-FFF2-40B4-BE49-F238E27FC236}">
              <a16:creationId xmlns:a16="http://schemas.microsoft.com/office/drawing/2014/main" id="{00000000-0008-0000-0A00-0000A8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5" name="Picture 363" descr="https://apps.fldfs.com/SURVEY/Images/spacer.gif">
          <a:extLst>
            <a:ext uri="{FF2B5EF4-FFF2-40B4-BE49-F238E27FC236}">
              <a16:creationId xmlns:a16="http://schemas.microsoft.com/office/drawing/2014/main" id="{00000000-0008-0000-0A00-0000A9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6" name="Picture 363" descr="https://apps.fldfs.com/SURVEY/Images/spacer.gif">
          <a:extLst>
            <a:ext uri="{FF2B5EF4-FFF2-40B4-BE49-F238E27FC236}">
              <a16:creationId xmlns:a16="http://schemas.microsoft.com/office/drawing/2014/main" id="{00000000-0008-0000-0A00-0000AA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7" name="Picture 363" descr="https://apps.fldfs.com/SURVEY/Images/spacer.gif">
          <a:extLst>
            <a:ext uri="{FF2B5EF4-FFF2-40B4-BE49-F238E27FC236}">
              <a16:creationId xmlns:a16="http://schemas.microsoft.com/office/drawing/2014/main" id="{00000000-0008-0000-0A00-0000AB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8" name="Picture 363" descr="https://apps.fldfs.com/SURVEY/Images/spacer.gif">
          <a:extLst>
            <a:ext uri="{FF2B5EF4-FFF2-40B4-BE49-F238E27FC236}">
              <a16:creationId xmlns:a16="http://schemas.microsoft.com/office/drawing/2014/main" id="{00000000-0008-0000-0A00-0000AC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89" name="Picture 363" descr="https://apps.fldfs.com/SURVEY/Images/spacer.gif">
          <a:extLst>
            <a:ext uri="{FF2B5EF4-FFF2-40B4-BE49-F238E27FC236}">
              <a16:creationId xmlns:a16="http://schemas.microsoft.com/office/drawing/2014/main" id="{00000000-0008-0000-0A00-0000AD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90" name="Picture 363" descr="https://apps.fldfs.com/SURVEY/Images/spacer.gif">
          <a:extLst>
            <a:ext uri="{FF2B5EF4-FFF2-40B4-BE49-F238E27FC236}">
              <a16:creationId xmlns:a16="http://schemas.microsoft.com/office/drawing/2014/main" id="{00000000-0008-0000-0A00-0000AE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310</xdr:row>
      <xdr:rowOff>0</xdr:rowOff>
    </xdr:from>
    <xdr:to>
      <xdr:col>8</xdr:col>
      <xdr:colOff>9525</xdr:colOff>
      <xdr:row>310</xdr:row>
      <xdr:rowOff>9525</xdr:rowOff>
    </xdr:to>
    <xdr:pic>
      <xdr:nvPicPr>
        <xdr:cNvPr id="2991" name="Picture 363" descr="https://apps.fldfs.com/SURVEY/Images/spacer.gif">
          <a:extLst>
            <a:ext uri="{FF2B5EF4-FFF2-40B4-BE49-F238E27FC236}">
              <a16:creationId xmlns:a16="http://schemas.microsoft.com/office/drawing/2014/main" id="{00000000-0008-0000-0A00-0000AF0B0000}"/>
            </a:ext>
          </a:extLst>
        </xdr:cNvPr>
        <xdr:cNvPicPr>
          <a:picLocks noChangeAspect="1"/>
        </xdr:cNvPicPr>
      </xdr:nvPicPr>
      <xdr:blipFill>
        <a:blip xmlns:r="http://schemas.openxmlformats.org/officeDocument/2006/relationships" r:embed="rId1"/>
        <a:stretch>
          <a:fillRect/>
        </a:stretch>
      </xdr:blipFill>
      <xdr:spPr bwMode="auto">
        <a:xfrm>
          <a:off x="1400175" y="606266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2" name="Picture 363" descr="https://apps.fldfs.com/SURVEY/Images/spacer.gif">
          <a:extLst>
            <a:ext uri="{FF2B5EF4-FFF2-40B4-BE49-F238E27FC236}">
              <a16:creationId xmlns:a16="http://schemas.microsoft.com/office/drawing/2014/main" id="{00000000-0008-0000-0A00-0000B0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3" name="Picture 363" descr="https://apps.fldfs.com/SURVEY/Images/spacer.gif">
          <a:extLst>
            <a:ext uri="{FF2B5EF4-FFF2-40B4-BE49-F238E27FC236}">
              <a16:creationId xmlns:a16="http://schemas.microsoft.com/office/drawing/2014/main" id="{00000000-0008-0000-0A00-0000B1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4" name="Picture 363" descr="https://apps.fldfs.com/SURVEY/Images/spacer.gif">
          <a:extLst>
            <a:ext uri="{FF2B5EF4-FFF2-40B4-BE49-F238E27FC236}">
              <a16:creationId xmlns:a16="http://schemas.microsoft.com/office/drawing/2014/main" id="{00000000-0008-0000-0A00-0000B2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5" name="Picture 363" descr="https://apps.fldfs.com/SURVEY/Images/spacer.gif">
          <a:extLst>
            <a:ext uri="{FF2B5EF4-FFF2-40B4-BE49-F238E27FC236}">
              <a16:creationId xmlns:a16="http://schemas.microsoft.com/office/drawing/2014/main" id="{00000000-0008-0000-0A00-0000B3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6" name="Picture 363" descr="https://apps.fldfs.com/SURVEY/Images/spacer.gif">
          <a:extLst>
            <a:ext uri="{FF2B5EF4-FFF2-40B4-BE49-F238E27FC236}">
              <a16:creationId xmlns:a16="http://schemas.microsoft.com/office/drawing/2014/main" id="{00000000-0008-0000-0A00-0000B4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7" name="Picture 363" descr="https://apps.fldfs.com/SURVEY/Images/spacer.gif">
          <a:extLst>
            <a:ext uri="{FF2B5EF4-FFF2-40B4-BE49-F238E27FC236}">
              <a16:creationId xmlns:a16="http://schemas.microsoft.com/office/drawing/2014/main" id="{00000000-0008-0000-0A00-0000B5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8" name="Picture 363" descr="https://apps.fldfs.com/SURVEY/Images/spacer.gif">
          <a:extLst>
            <a:ext uri="{FF2B5EF4-FFF2-40B4-BE49-F238E27FC236}">
              <a16:creationId xmlns:a16="http://schemas.microsoft.com/office/drawing/2014/main" id="{00000000-0008-0000-0A00-0000B6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2999" name="Picture 363" descr="https://apps.fldfs.com/SURVEY/Images/spacer.gif">
          <a:extLst>
            <a:ext uri="{FF2B5EF4-FFF2-40B4-BE49-F238E27FC236}">
              <a16:creationId xmlns:a16="http://schemas.microsoft.com/office/drawing/2014/main" id="{00000000-0008-0000-0A00-0000B7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0" name="Picture 363" descr="https://apps.fldfs.com/SURVEY/Images/spacer.gif">
          <a:extLst>
            <a:ext uri="{FF2B5EF4-FFF2-40B4-BE49-F238E27FC236}">
              <a16:creationId xmlns:a16="http://schemas.microsoft.com/office/drawing/2014/main" id="{00000000-0008-0000-0A00-0000B8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1" name="Picture 363" descr="https://apps.fldfs.com/SURVEY/Images/spacer.gif">
          <a:extLst>
            <a:ext uri="{FF2B5EF4-FFF2-40B4-BE49-F238E27FC236}">
              <a16:creationId xmlns:a16="http://schemas.microsoft.com/office/drawing/2014/main" id="{00000000-0008-0000-0A00-0000B9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2" name="Picture 363" descr="https://apps.fldfs.com/SURVEY/Images/spacer.gif">
          <a:extLst>
            <a:ext uri="{FF2B5EF4-FFF2-40B4-BE49-F238E27FC236}">
              <a16:creationId xmlns:a16="http://schemas.microsoft.com/office/drawing/2014/main" id="{00000000-0008-0000-0A00-0000BA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3" name="Picture 363" descr="https://apps.fldfs.com/SURVEY/Images/spacer.gif">
          <a:extLst>
            <a:ext uri="{FF2B5EF4-FFF2-40B4-BE49-F238E27FC236}">
              <a16:creationId xmlns:a16="http://schemas.microsoft.com/office/drawing/2014/main" id="{00000000-0008-0000-0A00-0000BB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4" name="Picture 363" descr="https://apps.fldfs.com/SURVEY/Images/spacer.gif">
          <a:extLst>
            <a:ext uri="{FF2B5EF4-FFF2-40B4-BE49-F238E27FC236}">
              <a16:creationId xmlns:a16="http://schemas.microsoft.com/office/drawing/2014/main" id="{00000000-0008-0000-0A00-0000BC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5" name="Picture 363" descr="https://apps.fldfs.com/SURVEY/Images/spacer.gif">
          <a:extLst>
            <a:ext uri="{FF2B5EF4-FFF2-40B4-BE49-F238E27FC236}">
              <a16:creationId xmlns:a16="http://schemas.microsoft.com/office/drawing/2014/main" id="{00000000-0008-0000-0A00-0000BD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6" name="Picture 363" descr="https://apps.fldfs.com/SURVEY/Images/spacer.gif">
          <a:extLst>
            <a:ext uri="{FF2B5EF4-FFF2-40B4-BE49-F238E27FC236}">
              <a16:creationId xmlns:a16="http://schemas.microsoft.com/office/drawing/2014/main" id="{00000000-0008-0000-0A00-0000BE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7" name="Picture 363" descr="https://apps.fldfs.com/SURVEY/Images/spacer.gif">
          <a:extLst>
            <a:ext uri="{FF2B5EF4-FFF2-40B4-BE49-F238E27FC236}">
              <a16:creationId xmlns:a16="http://schemas.microsoft.com/office/drawing/2014/main" id="{00000000-0008-0000-0A00-0000BF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8" name="Picture 363" descr="https://apps.fldfs.com/SURVEY/Images/spacer.gif">
          <a:extLst>
            <a:ext uri="{FF2B5EF4-FFF2-40B4-BE49-F238E27FC236}">
              <a16:creationId xmlns:a16="http://schemas.microsoft.com/office/drawing/2014/main" id="{00000000-0008-0000-0A00-0000C0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311</xdr:row>
      <xdr:rowOff>0</xdr:rowOff>
    </xdr:from>
    <xdr:to>
      <xdr:col>8</xdr:col>
      <xdr:colOff>9525</xdr:colOff>
      <xdr:row>311</xdr:row>
      <xdr:rowOff>9525</xdr:rowOff>
    </xdr:to>
    <xdr:pic>
      <xdr:nvPicPr>
        <xdr:cNvPr id="3009" name="Picture 363" descr="https://apps.fldfs.com/SURVEY/Images/spacer.gif">
          <a:extLst>
            <a:ext uri="{FF2B5EF4-FFF2-40B4-BE49-F238E27FC236}">
              <a16:creationId xmlns:a16="http://schemas.microsoft.com/office/drawing/2014/main" id="{00000000-0008-0000-0A00-0000C10B0000}"/>
            </a:ext>
          </a:extLst>
        </xdr:cNvPr>
        <xdr:cNvPicPr>
          <a:picLocks noChangeAspect="1"/>
        </xdr:cNvPicPr>
      </xdr:nvPicPr>
      <xdr:blipFill>
        <a:blip xmlns:r="http://schemas.openxmlformats.org/officeDocument/2006/relationships" r:embed="rId1"/>
        <a:stretch>
          <a:fillRect/>
        </a:stretch>
      </xdr:blipFill>
      <xdr:spPr bwMode="auto">
        <a:xfrm>
          <a:off x="1400175" y="608171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0" name="Picture 363" descr="https://apps.fldfs.com/SURVEY/Images/spacer.gif">
          <a:extLst>
            <a:ext uri="{FF2B5EF4-FFF2-40B4-BE49-F238E27FC236}">
              <a16:creationId xmlns:a16="http://schemas.microsoft.com/office/drawing/2014/main" id="{00000000-0008-0000-0A00-0000C2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1" name="Picture 363" descr="https://apps.fldfs.com/SURVEY/Images/spacer.gif">
          <a:extLst>
            <a:ext uri="{FF2B5EF4-FFF2-40B4-BE49-F238E27FC236}">
              <a16:creationId xmlns:a16="http://schemas.microsoft.com/office/drawing/2014/main" id="{00000000-0008-0000-0A00-0000C3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2" name="Picture 363" descr="https://apps.fldfs.com/SURVEY/Images/spacer.gif">
          <a:extLst>
            <a:ext uri="{FF2B5EF4-FFF2-40B4-BE49-F238E27FC236}">
              <a16:creationId xmlns:a16="http://schemas.microsoft.com/office/drawing/2014/main" id="{00000000-0008-0000-0A00-0000C4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3" name="Picture 363" descr="https://apps.fldfs.com/SURVEY/Images/spacer.gif">
          <a:extLst>
            <a:ext uri="{FF2B5EF4-FFF2-40B4-BE49-F238E27FC236}">
              <a16:creationId xmlns:a16="http://schemas.microsoft.com/office/drawing/2014/main" id="{00000000-0008-0000-0A00-0000C5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4" name="Picture 363" descr="https://apps.fldfs.com/SURVEY/Images/spacer.gif">
          <a:extLst>
            <a:ext uri="{FF2B5EF4-FFF2-40B4-BE49-F238E27FC236}">
              <a16:creationId xmlns:a16="http://schemas.microsoft.com/office/drawing/2014/main" id="{00000000-0008-0000-0A00-0000C6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5" name="Picture 363" descr="https://apps.fldfs.com/SURVEY/Images/spacer.gif">
          <a:extLst>
            <a:ext uri="{FF2B5EF4-FFF2-40B4-BE49-F238E27FC236}">
              <a16:creationId xmlns:a16="http://schemas.microsoft.com/office/drawing/2014/main" id="{00000000-0008-0000-0A00-0000C7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6" name="Picture 363" descr="https://apps.fldfs.com/SURVEY/Images/spacer.gif">
          <a:extLst>
            <a:ext uri="{FF2B5EF4-FFF2-40B4-BE49-F238E27FC236}">
              <a16:creationId xmlns:a16="http://schemas.microsoft.com/office/drawing/2014/main" id="{00000000-0008-0000-0A00-0000C8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7" name="Picture 363" descr="https://apps.fldfs.com/SURVEY/Images/spacer.gif">
          <a:extLst>
            <a:ext uri="{FF2B5EF4-FFF2-40B4-BE49-F238E27FC236}">
              <a16:creationId xmlns:a16="http://schemas.microsoft.com/office/drawing/2014/main" id="{00000000-0008-0000-0A00-0000C9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8" name="Picture 363" descr="https://apps.fldfs.com/SURVEY/Images/spacer.gif">
          <a:extLst>
            <a:ext uri="{FF2B5EF4-FFF2-40B4-BE49-F238E27FC236}">
              <a16:creationId xmlns:a16="http://schemas.microsoft.com/office/drawing/2014/main" id="{00000000-0008-0000-0A00-0000CA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19" name="Picture 363" descr="https://apps.fldfs.com/SURVEY/Images/spacer.gif">
          <a:extLst>
            <a:ext uri="{FF2B5EF4-FFF2-40B4-BE49-F238E27FC236}">
              <a16:creationId xmlns:a16="http://schemas.microsoft.com/office/drawing/2014/main" id="{00000000-0008-0000-0A00-0000CB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0" name="Picture 363" descr="https://apps.fldfs.com/SURVEY/Images/spacer.gif">
          <a:extLst>
            <a:ext uri="{FF2B5EF4-FFF2-40B4-BE49-F238E27FC236}">
              <a16:creationId xmlns:a16="http://schemas.microsoft.com/office/drawing/2014/main" id="{00000000-0008-0000-0A00-0000CC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1" name="Picture 363" descr="https://apps.fldfs.com/SURVEY/Images/spacer.gif">
          <a:extLst>
            <a:ext uri="{FF2B5EF4-FFF2-40B4-BE49-F238E27FC236}">
              <a16:creationId xmlns:a16="http://schemas.microsoft.com/office/drawing/2014/main" id="{00000000-0008-0000-0A00-0000CD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2" name="Picture 363" descr="https://apps.fldfs.com/SURVEY/Images/spacer.gif">
          <a:extLst>
            <a:ext uri="{FF2B5EF4-FFF2-40B4-BE49-F238E27FC236}">
              <a16:creationId xmlns:a16="http://schemas.microsoft.com/office/drawing/2014/main" id="{00000000-0008-0000-0A00-0000CE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3" name="Picture 363" descr="https://apps.fldfs.com/SURVEY/Images/spacer.gif">
          <a:extLst>
            <a:ext uri="{FF2B5EF4-FFF2-40B4-BE49-F238E27FC236}">
              <a16:creationId xmlns:a16="http://schemas.microsoft.com/office/drawing/2014/main" id="{00000000-0008-0000-0A00-0000CF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4" name="Picture 363" descr="https://apps.fldfs.com/SURVEY/Images/spacer.gif">
          <a:extLst>
            <a:ext uri="{FF2B5EF4-FFF2-40B4-BE49-F238E27FC236}">
              <a16:creationId xmlns:a16="http://schemas.microsoft.com/office/drawing/2014/main" id="{00000000-0008-0000-0A00-0000D0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5" name="Picture 363" descr="https://apps.fldfs.com/SURVEY/Images/spacer.gif">
          <a:extLst>
            <a:ext uri="{FF2B5EF4-FFF2-40B4-BE49-F238E27FC236}">
              <a16:creationId xmlns:a16="http://schemas.microsoft.com/office/drawing/2014/main" id="{00000000-0008-0000-0A00-0000D1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6" name="Picture 363" descr="https://apps.fldfs.com/SURVEY/Images/spacer.gif">
          <a:extLst>
            <a:ext uri="{FF2B5EF4-FFF2-40B4-BE49-F238E27FC236}">
              <a16:creationId xmlns:a16="http://schemas.microsoft.com/office/drawing/2014/main" id="{00000000-0008-0000-0A00-0000D2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312</xdr:row>
      <xdr:rowOff>0</xdr:rowOff>
    </xdr:from>
    <xdr:to>
      <xdr:col>8</xdr:col>
      <xdr:colOff>9525</xdr:colOff>
      <xdr:row>312</xdr:row>
      <xdr:rowOff>9525</xdr:rowOff>
    </xdr:to>
    <xdr:pic>
      <xdr:nvPicPr>
        <xdr:cNvPr id="3027" name="Picture 363" descr="https://apps.fldfs.com/SURVEY/Images/spacer.gif">
          <a:extLst>
            <a:ext uri="{FF2B5EF4-FFF2-40B4-BE49-F238E27FC236}">
              <a16:creationId xmlns:a16="http://schemas.microsoft.com/office/drawing/2014/main" id="{00000000-0008-0000-0A00-0000D30B0000}"/>
            </a:ext>
          </a:extLst>
        </xdr:cNvPr>
        <xdr:cNvPicPr>
          <a:picLocks noChangeAspect="1"/>
        </xdr:cNvPicPr>
      </xdr:nvPicPr>
      <xdr:blipFill>
        <a:blip xmlns:r="http://schemas.openxmlformats.org/officeDocument/2006/relationships" r:embed="rId1"/>
        <a:stretch>
          <a:fillRect/>
        </a:stretch>
      </xdr:blipFill>
      <xdr:spPr bwMode="auto">
        <a:xfrm>
          <a:off x="1400175" y="610076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28" name="Picture 363" descr="https://apps.fldfs.com/SURVEY/Images/spacer.gif">
          <a:extLst>
            <a:ext uri="{FF2B5EF4-FFF2-40B4-BE49-F238E27FC236}">
              <a16:creationId xmlns:a16="http://schemas.microsoft.com/office/drawing/2014/main" id="{00000000-0008-0000-0A00-0000D4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29" name="Picture 363" descr="https://apps.fldfs.com/SURVEY/Images/spacer.gif">
          <a:extLst>
            <a:ext uri="{FF2B5EF4-FFF2-40B4-BE49-F238E27FC236}">
              <a16:creationId xmlns:a16="http://schemas.microsoft.com/office/drawing/2014/main" id="{00000000-0008-0000-0A00-0000D5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0" name="Picture 363" descr="https://apps.fldfs.com/SURVEY/Images/spacer.gif">
          <a:extLst>
            <a:ext uri="{FF2B5EF4-FFF2-40B4-BE49-F238E27FC236}">
              <a16:creationId xmlns:a16="http://schemas.microsoft.com/office/drawing/2014/main" id="{00000000-0008-0000-0A00-0000D6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1" name="Picture 363" descr="https://apps.fldfs.com/SURVEY/Images/spacer.gif">
          <a:extLst>
            <a:ext uri="{FF2B5EF4-FFF2-40B4-BE49-F238E27FC236}">
              <a16:creationId xmlns:a16="http://schemas.microsoft.com/office/drawing/2014/main" id="{00000000-0008-0000-0A00-0000D7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2" name="Picture 363" descr="https://apps.fldfs.com/SURVEY/Images/spacer.gif">
          <a:extLst>
            <a:ext uri="{FF2B5EF4-FFF2-40B4-BE49-F238E27FC236}">
              <a16:creationId xmlns:a16="http://schemas.microsoft.com/office/drawing/2014/main" id="{00000000-0008-0000-0A00-0000D8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3" name="Picture 363" descr="https://apps.fldfs.com/SURVEY/Images/spacer.gif">
          <a:extLst>
            <a:ext uri="{FF2B5EF4-FFF2-40B4-BE49-F238E27FC236}">
              <a16:creationId xmlns:a16="http://schemas.microsoft.com/office/drawing/2014/main" id="{00000000-0008-0000-0A00-0000D9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4" name="Picture 363" descr="https://apps.fldfs.com/SURVEY/Images/spacer.gif">
          <a:extLst>
            <a:ext uri="{FF2B5EF4-FFF2-40B4-BE49-F238E27FC236}">
              <a16:creationId xmlns:a16="http://schemas.microsoft.com/office/drawing/2014/main" id="{00000000-0008-0000-0A00-0000DA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5" name="Picture 363" descr="https://apps.fldfs.com/SURVEY/Images/spacer.gif">
          <a:extLst>
            <a:ext uri="{FF2B5EF4-FFF2-40B4-BE49-F238E27FC236}">
              <a16:creationId xmlns:a16="http://schemas.microsoft.com/office/drawing/2014/main" id="{00000000-0008-0000-0A00-0000DB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6" name="Picture 363" descr="https://apps.fldfs.com/SURVEY/Images/spacer.gif">
          <a:extLst>
            <a:ext uri="{FF2B5EF4-FFF2-40B4-BE49-F238E27FC236}">
              <a16:creationId xmlns:a16="http://schemas.microsoft.com/office/drawing/2014/main" id="{00000000-0008-0000-0A00-0000DC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7" name="Picture 363" descr="https://apps.fldfs.com/SURVEY/Images/spacer.gif">
          <a:extLst>
            <a:ext uri="{FF2B5EF4-FFF2-40B4-BE49-F238E27FC236}">
              <a16:creationId xmlns:a16="http://schemas.microsoft.com/office/drawing/2014/main" id="{00000000-0008-0000-0A00-0000DD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8" name="Picture 363" descr="https://apps.fldfs.com/SURVEY/Images/spacer.gif">
          <a:extLst>
            <a:ext uri="{FF2B5EF4-FFF2-40B4-BE49-F238E27FC236}">
              <a16:creationId xmlns:a16="http://schemas.microsoft.com/office/drawing/2014/main" id="{00000000-0008-0000-0A00-0000DE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39" name="Picture 363" descr="https://apps.fldfs.com/SURVEY/Images/spacer.gif">
          <a:extLst>
            <a:ext uri="{FF2B5EF4-FFF2-40B4-BE49-F238E27FC236}">
              <a16:creationId xmlns:a16="http://schemas.microsoft.com/office/drawing/2014/main" id="{00000000-0008-0000-0A00-0000DF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40" name="Picture 363" descr="https://apps.fldfs.com/SURVEY/Images/spacer.gif">
          <a:extLst>
            <a:ext uri="{FF2B5EF4-FFF2-40B4-BE49-F238E27FC236}">
              <a16:creationId xmlns:a16="http://schemas.microsoft.com/office/drawing/2014/main" id="{00000000-0008-0000-0A00-0000E0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41" name="Picture 363" descr="https://apps.fldfs.com/SURVEY/Images/spacer.gif">
          <a:extLst>
            <a:ext uri="{FF2B5EF4-FFF2-40B4-BE49-F238E27FC236}">
              <a16:creationId xmlns:a16="http://schemas.microsoft.com/office/drawing/2014/main" id="{00000000-0008-0000-0A00-0000E1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42" name="Picture 363" descr="https://apps.fldfs.com/SURVEY/Images/spacer.gif">
          <a:extLst>
            <a:ext uri="{FF2B5EF4-FFF2-40B4-BE49-F238E27FC236}">
              <a16:creationId xmlns:a16="http://schemas.microsoft.com/office/drawing/2014/main" id="{00000000-0008-0000-0A00-0000E2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43" name="Picture 363" descr="https://apps.fldfs.com/SURVEY/Images/spacer.gif">
          <a:extLst>
            <a:ext uri="{FF2B5EF4-FFF2-40B4-BE49-F238E27FC236}">
              <a16:creationId xmlns:a16="http://schemas.microsoft.com/office/drawing/2014/main" id="{00000000-0008-0000-0A00-0000E3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44" name="Picture 363" descr="https://apps.fldfs.com/SURVEY/Images/spacer.gif">
          <a:extLst>
            <a:ext uri="{FF2B5EF4-FFF2-40B4-BE49-F238E27FC236}">
              <a16:creationId xmlns:a16="http://schemas.microsoft.com/office/drawing/2014/main" id="{00000000-0008-0000-0A00-0000E4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313</xdr:row>
      <xdr:rowOff>0</xdr:rowOff>
    </xdr:from>
    <xdr:to>
      <xdr:col>8</xdr:col>
      <xdr:colOff>9525</xdr:colOff>
      <xdr:row>313</xdr:row>
      <xdr:rowOff>9525</xdr:rowOff>
    </xdr:to>
    <xdr:pic>
      <xdr:nvPicPr>
        <xdr:cNvPr id="3045" name="Picture 363" descr="https://apps.fldfs.com/SURVEY/Images/spacer.gif">
          <a:extLst>
            <a:ext uri="{FF2B5EF4-FFF2-40B4-BE49-F238E27FC236}">
              <a16:creationId xmlns:a16="http://schemas.microsoft.com/office/drawing/2014/main" id="{00000000-0008-0000-0A00-0000E50B0000}"/>
            </a:ext>
          </a:extLst>
        </xdr:cNvPr>
        <xdr:cNvPicPr>
          <a:picLocks noChangeAspect="1"/>
        </xdr:cNvPicPr>
      </xdr:nvPicPr>
      <xdr:blipFill>
        <a:blip xmlns:r="http://schemas.openxmlformats.org/officeDocument/2006/relationships" r:embed="rId1"/>
        <a:stretch>
          <a:fillRect/>
        </a:stretch>
      </xdr:blipFill>
      <xdr:spPr bwMode="auto">
        <a:xfrm>
          <a:off x="1400175" y="611981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46" name="Picture 363" descr="https://apps.fldfs.com/SURVEY/Images/spacer.gif">
          <a:extLst>
            <a:ext uri="{FF2B5EF4-FFF2-40B4-BE49-F238E27FC236}">
              <a16:creationId xmlns:a16="http://schemas.microsoft.com/office/drawing/2014/main" id="{00000000-0008-0000-0A00-0000E6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47" name="Picture 363" descr="https://apps.fldfs.com/SURVEY/Images/spacer.gif">
          <a:extLst>
            <a:ext uri="{FF2B5EF4-FFF2-40B4-BE49-F238E27FC236}">
              <a16:creationId xmlns:a16="http://schemas.microsoft.com/office/drawing/2014/main" id="{00000000-0008-0000-0A00-0000E7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48" name="Picture 363" descr="https://apps.fldfs.com/SURVEY/Images/spacer.gif">
          <a:extLst>
            <a:ext uri="{FF2B5EF4-FFF2-40B4-BE49-F238E27FC236}">
              <a16:creationId xmlns:a16="http://schemas.microsoft.com/office/drawing/2014/main" id="{00000000-0008-0000-0A00-0000E8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49" name="Picture 363" descr="https://apps.fldfs.com/SURVEY/Images/spacer.gif">
          <a:extLst>
            <a:ext uri="{FF2B5EF4-FFF2-40B4-BE49-F238E27FC236}">
              <a16:creationId xmlns:a16="http://schemas.microsoft.com/office/drawing/2014/main" id="{00000000-0008-0000-0A00-0000E9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0" name="Picture 363" descr="https://apps.fldfs.com/SURVEY/Images/spacer.gif">
          <a:extLst>
            <a:ext uri="{FF2B5EF4-FFF2-40B4-BE49-F238E27FC236}">
              <a16:creationId xmlns:a16="http://schemas.microsoft.com/office/drawing/2014/main" id="{00000000-0008-0000-0A00-0000EA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1" name="Picture 363" descr="https://apps.fldfs.com/SURVEY/Images/spacer.gif">
          <a:extLst>
            <a:ext uri="{FF2B5EF4-FFF2-40B4-BE49-F238E27FC236}">
              <a16:creationId xmlns:a16="http://schemas.microsoft.com/office/drawing/2014/main" id="{00000000-0008-0000-0A00-0000EB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2" name="Picture 363" descr="https://apps.fldfs.com/SURVEY/Images/spacer.gif">
          <a:extLst>
            <a:ext uri="{FF2B5EF4-FFF2-40B4-BE49-F238E27FC236}">
              <a16:creationId xmlns:a16="http://schemas.microsoft.com/office/drawing/2014/main" id="{00000000-0008-0000-0A00-0000EC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3" name="Picture 363" descr="https://apps.fldfs.com/SURVEY/Images/spacer.gif">
          <a:extLst>
            <a:ext uri="{FF2B5EF4-FFF2-40B4-BE49-F238E27FC236}">
              <a16:creationId xmlns:a16="http://schemas.microsoft.com/office/drawing/2014/main" id="{00000000-0008-0000-0A00-0000ED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4" name="Picture 363" descr="https://apps.fldfs.com/SURVEY/Images/spacer.gif">
          <a:extLst>
            <a:ext uri="{FF2B5EF4-FFF2-40B4-BE49-F238E27FC236}">
              <a16:creationId xmlns:a16="http://schemas.microsoft.com/office/drawing/2014/main" id="{00000000-0008-0000-0A00-0000EE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5" name="Picture 363" descr="https://apps.fldfs.com/SURVEY/Images/spacer.gif">
          <a:extLst>
            <a:ext uri="{FF2B5EF4-FFF2-40B4-BE49-F238E27FC236}">
              <a16:creationId xmlns:a16="http://schemas.microsoft.com/office/drawing/2014/main" id="{00000000-0008-0000-0A00-0000EF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6" name="Picture 363" descr="https://apps.fldfs.com/SURVEY/Images/spacer.gif">
          <a:extLst>
            <a:ext uri="{FF2B5EF4-FFF2-40B4-BE49-F238E27FC236}">
              <a16:creationId xmlns:a16="http://schemas.microsoft.com/office/drawing/2014/main" id="{00000000-0008-0000-0A00-0000F0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7" name="Picture 363" descr="https://apps.fldfs.com/SURVEY/Images/spacer.gif">
          <a:extLst>
            <a:ext uri="{FF2B5EF4-FFF2-40B4-BE49-F238E27FC236}">
              <a16:creationId xmlns:a16="http://schemas.microsoft.com/office/drawing/2014/main" id="{00000000-0008-0000-0A00-0000F1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8" name="Picture 363" descr="https://apps.fldfs.com/SURVEY/Images/spacer.gif">
          <a:extLst>
            <a:ext uri="{FF2B5EF4-FFF2-40B4-BE49-F238E27FC236}">
              <a16:creationId xmlns:a16="http://schemas.microsoft.com/office/drawing/2014/main" id="{00000000-0008-0000-0A00-0000F2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59" name="Picture 363" descr="https://apps.fldfs.com/SURVEY/Images/spacer.gif">
          <a:extLst>
            <a:ext uri="{FF2B5EF4-FFF2-40B4-BE49-F238E27FC236}">
              <a16:creationId xmlns:a16="http://schemas.microsoft.com/office/drawing/2014/main" id="{00000000-0008-0000-0A00-0000F3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60" name="Picture 363" descr="https://apps.fldfs.com/SURVEY/Images/spacer.gif">
          <a:extLst>
            <a:ext uri="{FF2B5EF4-FFF2-40B4-BE49-F238E27FC236}">
              <a16:creationId xmlns:a16="http://schemas.microsoft.com/office/drawing/2014/main" id="{00000000-0008-0000-0A00-0000F4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61" name="Picture 363" descr="https://apps.fldfs.com/SURVEY/Images/spacer.gif">
          <a:extLst>
            <a:ext uri="{FF2B5EF4-FFF2-40B4-BE49-F238E27FC236}">
              <a16:creationId xmlns:a16="http://schemas.microsoft.com/office/drawing/2014/main" id="{00000000-0008-0000-0A00-0000F5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62" name="Picture 363" descr="https://apps.fldfs.com/SURVEY/Images/spacer.gif">
          <a:extLst>
            <a:ext uri="{FF2B5EF4-FFF2-40B4-BE49-F238E27FC236}">
              <a16:creationId xmlns:a16="http://schemas.microsoft.com/office/drawing/2014/main" id="{00000000-0008-0000-0A00-0000F6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314</xdr:row>
      <xdr:rowOff>0</xdr:rowOff>
    </xdr:from>
    <xdr:to>
      <xdr:col>8</xdr:col>
      <xdr:colOff>9525</xdr:colOff>
      <xdr:row>314</xdr:row>
      <xdr:rowOff>9525</xdr:rowOff>
    </xdr:to>
    <xdr:pic>
      <xdr:nvPicPr>
        <xdr:cNvPr id="3063" name="Picture 363" descr="https://apps.fldfs.com/SURVEY/Images/spacer.gif">
          <a:extLst>
            <a:ext uri="{FF2B5EF4-FFF2-40B4-BE49-F238E27FC236}">
              <a16:creationId xmlns:a16="http://schemas.microsoft.com/office/drawing/2014/main" id="{00000000-0008-0000-0A00-0000F70B0000}"/>
            </a:ext>
          </a:extLst>
        </xdr:cNvPr>
        <xdr:cNvPicPr>
          <a:picLocks noChangeAspect="1"/>
        </xdr:cNvPicPr>
      </xdr:nvPicPr>
      <xdr:blipFill>
        <a:blip xmlns:r="http://schemas.openxmlformats.org/officeDocument/2006/relationships" r:embed="rId1"/>
        <a:stretch>
          <a:fillRect/>
        </a:stretch>
      </xdr:blipFill>
      <xdr:spPr bwMode="auto">
        <a:xfrm>
          <a:off x="1400175" y="613886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64" name="Picture 363" descr="https://apps.fldfs.com/SURVEY/Images/spacer.gif">
          <a:extLst>
            <a:ext uri="{FF2B5EF4-FFF2-40B4-BE49-F238E27FC236}">
              <a16:creationId xmlns:a16="http://schemas.microsoft.com/office/drawing/2014/main" id="{00000000-0008-0000-0A00-0000F8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65" name="Picture 363" descr="https://apps.fldfs.com/SURVEY/Images/spacer.gif">
          <a:extLst>
            <a:ext uri="{FF2B5EF4-FFF2-40B4-BE49-F238E27FC236}">
              <a16:creationId xmlns:a16="http://schemas.microsoft.com/office/drawing/2014/main" id="{00000000-0008-0000-0A00-0000F9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66" name="Picture 363" descr="https://apps.fldfs.com/SURVEY/Images/spacer.gif">
          <a:extLst>
            <a:ext uri="{FF2B5EF4-FFF2-40B4-BE49-F238E27FC236}">
              <a16:creationId xmlns:a16="http://schemas.microsoft.com/office/drawing/2014/main" id="{00000000-0008-0000-0A00-0000FA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67" name="Picture 363" descr="https://apps.fldfs.com/SURVEY/Images/spacer.gif">
          <a:extLst>
            <a:ext uri="{FF2B5EF4-FFF2-40B4-BE49-F238E27FC236}">
              <a16:creationId xmlns:a16="http://schemas.microsoft.com/office/drawing/2014/main" id="{00000000-0008-0000-0A00-0000FB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68" name="Picture 363" descr="https://apps.fldfs.com/SURVEY/Images/spacer.gif">
          <a:extLst>
            <a:ext uri="{FF2B5EF4-FFF2-40B4-BE49-F238E27FC236}">
              <a16:creationId xmlns:a16="http://schemas.microsoft.com/office/drawing/2014/main" id="{00000000-0008-0000-0A00-0000FC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69" name="Picture 363" descr="https://apps.fldfs.com/SURVEY/Images/spacer.gif">
          <a:extLst>
            <a:ext uri="{FF2B5EF4-FFF2-40B4-BE49-F238E27FC236}">
              <a16:creationId xmlns:a16="http://schemas.microsoft.com/office/drawing/2014/main" id="{00000000-0008-0000-0A00-0000FD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0" name="Picture 363" descr="https://apps.fldfs.com/SURVEY/Images/spacer.gif">
          <a:extLst>
            <a:ext uri="{FF2B5EF4-FFF2-40B4-BE49-F238E27FC236}">
              <a16:creationId xmlns:a16="http://schemas.microsoft.com/office/drawing/2014/main" id="{00000000-0008-0000-0A00-0000FE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1" name="Picture 363" descr="https://apps.fldfs.com/SURVEY/Images/spacer.gif">
          <a:extLst>
            <a:ext uri="{FF2B5EF4-FFF2-40B4-BE49-F238E27FC236}">
              <a16:creationId xmlns:a16="http://schemas.microsoft.com/office/drawing/2014/main" id="{00000000-0008-0000-0A00-0000FF0B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2" name="Picture 363" descr="https://apps.fldfs.com/SURVEY/Images/spacer.gif">
          <a:extLst>
            <a:ext uri="{FF2B5EF4-FFF2-40B4-BE49-F238E27FC236}">
              <a16:creationId xmlns:a16="http://schemas.microsoft.com/office/drawing/2014/main" id="{00000000-0008-0000-0A00-000000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3" name="Picture 363" descr="https://apps.fldfs.com/SURVEY/Images/spacer.gif">
          <a:extLst>
            <a:ext uri="{FF2B5EF4-FFF2-40B4-BE49-F238E27FC236}">
              <a16:creationId xmlns:a16="http://schemas.microsoft.com/office/drawing/2014/main" id="{00000000-0008-0000-0A00-000001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4" name="Picture 363" descr="https://apps.fldfs.com/SURVEY/Images/spacer.gif">
          <a:extLst>
            <a:ext uri="{FF2B5EF4-FFF2-40B4-BE49-F238E27FC236}">
              <a16:creationId xmlns:a16="http://schemas.microsoft.com/office/drawing/2014/main" id="{00000000-0008-0000-0A00-000002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5" name="Picture 363" descr="https://apps.fldfs.com/SURVEY/Images/spacer.gif">
          <a:extLst>
            <a:ext uri="{FF2B5EF4-FFF2-40B4-BE49-F238E27FC236}">
              <a16:creationId xmlns:a16="http://schemas.microsoft.com/office/drawing/2014/main" id="{00000000-0008-0000-0A00-000003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6" name="Picture 363" descr="https://apps.fldfs.com/SURVEY/Images/spacer.gif">
          <a:extLst>
            <a:ext uri="{FF2B5EF4-FFF2-40B4-BE49-F238E27FC236}">
              <a16:creationId xmlns:a16="http://schemas.microsoft.com/office/drawing/2014/main" id="{00000000-0008-0000-0A00-000004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7" name="Picture 363" descr="https://apps.fldfs.com/SURVEY/Images/spacer.gif">
          <a:extLst>
            <a:ext uri="{FF2B5EF4-FFF2-40B4-BE49-F238E27FC236}">
              <a16:creationId xmlns:a16="http://schemas.microsoft.com/office/drawing/2014/main" id="{00000000-0008-0000-0A00-000005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8" name="Picture 363" descr="https://apps.fldfs.com/SURVEY/Images/spacer.gif">
          <a:extLst>
            <a:ext uri="{FF2B5EF4-FFF2-40B4-BE49-F238E27FC236}">
              <a16:creationId xmlns:a16="http://schemas.microsoft.com/office/drawing/2014/main" id="{00000000-0008-0000-0A00-000006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79" name="Picture 363" descr="https://apps.fldfs.com/SURVEY/Images/spacer.gif">
          <a:extLst>
            <a:ext uri="{FF2B5EF4-FFF2-40B4-BE49-F238E27FC236}">
              <a16:creationId xmlns:a16="http://schemas.microsoft.com/office/drawing/2014/main" id="{00000000-0008-0000-0A00-000007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80" name="Picture 363" descr="https://apps.fldfs.com/SURVEY/Images/spacer.gif">
          <a:extLst>
            <a:ext uri="{FF2B5EF4-FFF2-40B4-BE49-F238E27FC236}">
              <a16:creationId xmlns:a16="http://schemas.microsoft.com/office/drawing/2014/main" id="{00000000-0008-0000-0A00-000008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315</xdr:row>
      <xdr:rowOff>0</xdr:rowOff>
    </xdr:from>
    <xdr:to>
      <xdr:col>8</xdr:col>
      <xdr:colOff>9525</xdr:colOff>
      <xdr:row>315</xdr:row>
      <xdr:rowOff>9525</xdr:rowOff>
    </xdr:to>
    <xdr:pic>
      <xdr:nvPicPr>
        <xdr:cNvPr id="3081" name="Picture 363" descr="https://apps.fldfs.com/SURVEY/Images/spacer.gif">
          <a:extLst>
            <a:ext uri="{FF2B5EF4-FFF2-40B4-BE49-F238E27FC236}">
              <a16:creationId xmlns:a16="http://schemas.microsoft.com/office/drawing/2014/main" id="{00000000-0008-0000-0A00-0000090C0000}"/>
            </a:ext>
          </a:extLst>
        </xdr:cNvPr>
        <xdr:cNvPicPr>
          <a:picLocks noChangeAspect="1"/>
        </xdr:cNvPicPr>
      </xdr:nvPicPr>
      <xdr:blipFill>
        <a:blip xmlns:r="http://schemas.openxmlformats.org/officeDocument/2006/relationships" r:embed="rId1"/>
        <a:stretch>
          <a:fillRect/>
        </a:stretch>
      </xdr:blipFill>
      <xdr:spPr bwMode="auto">
        <a:xfrm>
          <a:off x="1400175" y="615791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2" name="Picture 363" descr="https://apps.fldfs.com/SURVEY/Images/spacer.gif">
          <a:extLst>
            <a:ext uri="{FF2B5EF4-FFF2-40B4-BE49-F238E27FC236}">
              <a16:creationId xmlns:a16="http://schemas.microsoft.com/office/drawing/2014/main" id="{00000000-0008-0000-0A00-00000A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3" name="Picture 363" descr="https://apps.fldfs.com/SURVEY/Images/spacer.gif">
          <a:extLst>
            <a:ext uri="{FF2B5EF4-FFF2-40B4-BE49-F238E27FC236}">
              <a16:creationId xmlns:a16="http://schemas.microsoft.com/office/drawing/2014/main" id="{00000000-0008-0000-0A00-00000B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4" name="Picture 363" descr="https://apps.fldfs.com/SURVEY/Images/spacer.gif">
          <a:extLst>
            <a:ext uri="{FF2B5EF4-FFF2-40B4-BE49-F238E27FC236}">
              <a16:creationId xmlns:a16="http://schemas.microsoft.com/office/drawing/2014/main" id="{00000000-0008-0000-0A00-00000C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5" name="Picture 363" descr="https://apps.fldfs.com/SURVEY/Images/spacer.gif">
          <a:extLst>
            <a:ext uri="{FF2B5EF4-FFF2-40B4-BE49-F238E27FC236}">
              <a16:creationId xmlns:a16="http://schemas.microsoft.com/office/drawing/2014/main" id="{00000000-0008-0000-0A00-00000D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6" name="Picture 363" descr="https://apps.fldfs.com/SURVEY/Images/spacer.gif">
          <a:extLst>
            <a:ext uri="{FF2B5EF4-FFF2-40B4-BE49-F238E27FC236}">
              <a16:creationId xmlns:a16="http://schemas.microsoft.com/office/drawing/2014/main" id="{00000000-0008-0000-0A00-00000E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7" name="Picture 363" descr="https://apps.fldfs.com/SURVEY/Images/spacer.gif">
          <a:extLst>
            <a:ext uri="{FF2B5EF4-FFF2-40B4-BE49-F238E27FC236}">
              <a16:creationId xmlns:a16="http://schemas.microsoft.com/office/drawing/2014/main" id="{00000000-0008-0000-0A00-00000F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8" name="Picture 363" descr="https://apps.fldfs.com/SURVEY/Images/spacer.gif">
          <a:extLst>
            <a:ext uri="{FF2B5EF4-FFF2-40B4-BE49-F238E27FC236}">
              <a16:creationId xmlns:a16="http://schemas.microsoft.com/office/drawing/2014/main" id="{00000000-0008-0000-0A00-000010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89" name="Picture 363" descr="https://apps.fldfs.com/SURVEY/Images/spacer.gif">
          <a:extLst>
            <a:ext uri="{FF2B5EF4-FFF2-40B4-BE49-F238E27FC236}">
              <a16:creationId xmlns:a16="http://schemas.microsoft.com/office/drawing/2014/main" id="{00000000-0008-0000-0A00-000011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0" name="Picture 363" descr="https://apps.fldfs.com/SURVEY/Images/spacer.gif">
          <a:extLst>
            <a:ext uri="{FF2B5EF4-FFF2-40B4-BE49-F238E27FC236}">
              <a16:creationId xmlns:a16="http://schemas.microsoft.com/office/drawing/2014/main" id="{00000000-0008-0000-0A00-000012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1" name="Picture 363" descr="https://apps.fldfs.com/SURVEY/Images/spacer.gif">
          <a:extLst>
            <a:ext uri="{FF2B5EF4-FFF2-40B4-BE49-F238E27FC236}">
              <a16:creationId xmlns:a16="http://schemas.microsoft.com/office/drawing/2014/main" id="{00000000-0008-0000-0A00-000013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2" name="Picture 363" descr="https://apps.fldfs.com/SURVEY/Images/spacer.gif">
          <a:extLst>
            <a:ext uri="{FF2B5EF4-FFF2-40B4-BE49-F238E27FC236}">
              <a16:creationId xmlns:a16="http://schemas.microsoft.com/office/drawing/2014/main" id="{00000000-0008-0000-0A00-000014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3" name="Picture 363" descr="https://apps.fldfs.com/SURVEY/Images/spacer.gif">
          <a:extLst>
            <a:ext uri="{FF2B5EF4-FFF2-40B4-BE49-F238E27FC236}">
              <a16:creationId xmlns:a16="http://schemas.microsoft.com/office/drawing/2014/main" id="{00000000-0008-0000-0A00-000015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4" name="Picture 363" descr="https://apps.fldfs.com/SURVEY/Images/spacer.gif">
          <a:extLst>
            <a:ext uri="{FF2B5EF4-FFF2-40B4-BE49-F238E27FC236}">
              <a16:creationId xmlns:a16="http://schemas.microsoft.com/office/drawing/2014/main" id="{00000000-0008-0000-0A00-000016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5" name="Picture 363" descr="https://apps.fldfs.com/SURVEY/Images/spacer.gif">
          <a:extLst>
            <a:ext uri="{FF2B5EF4-FFF2-40B4-BE49-F238E27FC236}">
              <a16:creationId xmlns:a16="http://schemas.microsoft.com/office/drawing/2014/main" id="{00000000-0008-0000-0A00-000017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6" name="Picture 363" descr="https://apps.fldfs.com/SURVEY/Images/spacer.gif">
          <a:extLst>
            <a:ext uri="{FF2B5EF4-FFF2-40B4-BE49-F238E27FC236}">
              <a16:creationId xmlns:a16="http://schemas.microsoft.com/office/drawing/2014/main" id="{00000000-0008-0000-0A00-000018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7" name="Picture 363" descr="https://apps.fldfs.com/SURVEY/Images/spacer.gif">
          <a:extLst>
            <a:ext uri="{FF2B5EF4-FFF2-40B4-BE49-F238E27FC236}">
              <a16:creationId xmlns:a16="http://schemas.microsoft.com/office/drawing/2014/main" id="{00000000-0008-0000-0A00-000019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8" name="Picture 363" descr="https://apps.fldfs.com/SURVEY/Images/spacer.gif">
          <a:extLst>
            <a:ext uri="{FF2B5EF4-FFF2-40B4-BE49-F238E27FC236}">
              <a16:creationId xmlns:a16="http://schemas.microsoft.com/office/drawing/2014/main" id="{00000000-0008-0000-0A00-00001A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316</xdr:row>
      <xdr:rowOff>0</xdr:rowOff>
    </xdr:from>
    <xdr:to>
      <xdr:col>8</xdr:col>
      <xdr:colOff>9525</xdr:colOff>
      <xdr:row>316</xdr:row>
      <xdr:rowOff>9525</xdr:rowOff>
    </xdr:to>
    <xdr:pic>
      <xdr:nvPicPr>
        <xdr:cNvPr id="3099" name="Picture 363" descr="https://apps.fldfs.com/SURVEY/Images/spacer.gif">
          <a:extLst>
            <a:ext uri="{FF2B5EF4-FFF2-40B4-BE49-F238E27FC236}">
              <a16:creationId xmlns:a16="http://schemas.microsoft.com/office/drawing/2014/main" id="{00000000-0008-0000-0A00-00001B0C0000}"/>
            </a:ext>
          </a:extLst>
        </xdr:cNvPr>
        <xdr:cNvPicPr>
          <a:picLocks noChangeAspect="1"/>
        </xdr:cNvPicPr>
      </xdr:nvPicPr>
      <xdr:blipFill>
        <a:blip xmlns:r="http://schemas.openxmlformats.org/officeDocument/2006/relationships" r:embed="rId1"/>
        <a:stretch>
          <a:fillRect/>
        </a:stretch>
      </xdr:blipFill>
      <xdr:spPr bwMode="auto">
        <a:xfrm>
          <a:off x="1400175" y="617696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0" name="Picture 363" descr="https://apps.fldfs.com/SURVEY/Images/spacer.gif">
          <a:extLst>
            <a:ext uri="{FF2B5EF4-FFF2-40B4-BE49-F238E27FC236}">
              <a16:creationId xmlns:a16="http://schemas.microsoft.com/office/drawing/2014/main" id="{00000000-0008-0000-0A00-00001C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1" name="Picture 363" descr="https://apps.fldfs.com/SURVEY/Images/spacer.gif">
          <a:extLst>
            <a:ext uri="{FF2B5EF4-FFF2-40B4-BE49-F238E27FC236}">
              <a16:creationId xmlns:a16="http://schemas.microsoft.com/office/drawing/2014/main" id="{00000000-0008-0000-0A00-00001D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2" name="Picture 363" descr="https://apps.fldfs.com/SURVEY/Images/spacer.gif">
          <a:extLst>
            <a:ext uri="{FF2B5EF4-FFF2-40B4-BE49-F238E27FC236}">
              <a16:creationId xmlns:a16="http://schemas.microsoft.com/office/drawing/2014/main" id="{00000000-0008-0000-0A00-00001E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3" name="Picture 363" descr="https://apps.fldfs.com/SURVEY/Images/spacer.gif">
          <a:extLst>
            <a:ext uri="{FF2B5EF4-FFF2-40B4-BE49-F238E27FC236}">
              <a16:creationId xmlns:a16="http://schemas.microsoft.com/office/drawing/2014/main" id="{00000000-0008-0000-0A00-00001F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4" name="Picture 363" descr="https://apps.fldfs.com/SURVEY/Images/spacer.gif">
          <a:extLst>
            <a:ext uri="{FF2B5EF4-FFF2-40B4-BE49-F238E27FC236}">
              <a16:creationId xmlns:a16="http://schemas.microsoft.com/office/drawing/2014/main" id="{00000000-0008-0000-0A00-000020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5" name="Picture 363" descr="https://apps.fldfs.com/SURVEY/Images/spacer.gif">
          <a:extLst>
            <a:ext uri="{FF2B5EF4-FFF2-40B4-BE49-F238E27FC236}">
              <a16:creationId xmlns:a16="http://schemas.microsoft.com/office/drawing/2014/main" id="{00000000-0008-0000-0A00-000021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6" name="Picture 363" descr="https://apps.fldfs.com/SURVEY/Images/spacer.gif">
          <a:extLst>
            <a:ext uri="{FF2B5EF4-FFF2-40B4-BE49-F238E27FC236}">
              <a16:creationId xmlns:a16="http://schemas.microsoft.com/office/drawing/2014/main" id="{00000000-0008-0000-0A00-000022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7" name="Picture 363" descr="https://apps.fldfs.com/SURVEY/Images/spacer.gif">
          <a:extLst>
            <a:ext uri="{FF2B5EF4-FFF2-40B4-BE49-F238E27FC236}">
              <a16:creationId xmlns:a16="http://schemas.microsoft.com/office/drawing/2014/main" id="{00000000-0008-0000-0A00-000023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8" name="Picture 363" descr="https://apps.fldfs.com/SURVEY/Images/spacer.gif">
          <a:extLst>
            <a:ext uri="{FF2B5EF4-FFF2-40B4-BE49-F238E27FC236}">
              <a16:creationId xmlns:a16="http://schemas.microsoft.com/office/drawing/2014/main" id="{00000000-0008-0000-0A00-000024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09" name="Picture 363" descr="https://apps.fldfs.com/SURVEY/Images/spacer.gif">
          <a:extLst>
            <a:ext uri="{FF2B5EF4-FFF2-40B4-BE49-F238E27FC236}">
              <a16:creationId xmlns:a16="http://schemas.microsoft.com/office/drawing/2014/main" id="{00000000-0008-0000-0A00-000025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0" name="Picture 363" descr="https://apps.fldfs.com/SURVEY/Images/spacer.gif">
          <a:extLst>
            <a:ext uri="{FF2B5EF4-FFF2-40B4-BE49-F238E27FC236}">
              <a16:creationId xmlns:a16="http://schemas.microsoft.com/office/drawing/2014/main" id="{00000000-0008-0000-0A00-000026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1" name="Picture 363" descr="https://apps.fldfs.com/SURVEY/Images/spacer.gif">
          <a:extLst>
            <a:ext uri="{FF2B5EF4-FFF2-40B4-BE49-F238E27FC236}">
              <a16:creationId xmlns:a16="http://schemas.microsoft.com/office/drawing/2014/main" id="{00000000-0008-0000-0A00-000027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2" name="Picture 363" descr="https://apps.fldfs.com/SURVEY/Images/spacer.gif">
          <a:extLst>
            <a:ext uri="{FF2B5EF4-FFF2-40B4-BE49-F238E27FC236}">
              <a16:creationId xmlns:a16="http://schemas.microsoft.com/office/drawing/2014/main" id="{00000000-0008-0000-0A00-000028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3" name="Picture 363" descr="https://apps.fldfs.com/SURVEY/Images/spacer.gif">
          <a:extLst>
            <a:ext uri="{FF2B5EF4-FFF2-40B4-BE49-F238E27FC236}">
              <a16:creationId xmlns:a16="http://schemas.microsoft.com/office/drawing/2014/main" id="{00000000-0008-0000-0A00-000029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4" name="Picture 363" descr="https://apps.fldfs.com/SURVEY/Images/spacer.gif">
          <a:extLst>
            <a:ext uri="{FF2B5EF4-FFF2-40B4-BE49-F238E27FC236}">
              <a16:creationId xmlns:a16="http://schemas.microsoft.com/office/drawing/2014/main" id="{00000000-0008-0000-0A00-00002A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5" name="Picture 363" descr="https://apps.fldfs.com/SURVEY/Images/spacer.gif">
          <a:extLst>
            <a:ext uri="{FF2B5EF4-FFF2-40B4-BE49-F238E27FC236}">
              <a16:creationId xmlns:a16="http://schemas.microsoft.com/office/drawing/2014/main" id="{00000000-0008-0000-0A00-00002B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6" name="Picture 363" descr="https://apps.fldfs.com/SURVEY/Images/spacer.gif">
          <a:extLst>
            <a:ext uri="{FF2B5EF4-FFF2-40B4-BE49-F238E27FC236}">
              <a16:creationId xmlns:a16="http://schemas.microsoft.com/office/drawing/2014/main" id="{00000000-0008-0000-0A00-00002C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317</xdr:row>
      <xdr:rowOff>0</xdr:rowOff>
    </xdr:from>
    <xdr:to>
      <xdr:col>8</xdr:col>
      <xdr:colOff>9525</xdr:colOff>
      <xdr:row>317</xdr:row>
      <xdr:rowOff>9525</xdr:rowOff>
    </xdr:to>
    <xdr:pic>
      <xdr:nvPicPr>
        <xdr:cNvPr id="3117" name="Picture 363" descr="https://apps.fldfs.com/SURVEY/Images/spacer.gif">
          <a:extLst>
            <a:ext uri="{FF2B5EF4-FFF2-40B4-BE49-F238E27FC236}">
              <a16:creationId xmlns:a16="http://schemas.microsoft.com/office/drawing/2014/main" id="{00000000-0008-0000-0A00-00002D0C0000}"/>
            </a:ext>
          </a:extLst>
        </xdr:cNvPr>
        <xdr:cNvPicPr>
          <a:picLocks noChangeAspect="1"/>
        </xdr:cNvPicPr>
      </xdr:nvPicPr>
      <xdr:blipFill>
        <a:blip xmlns:r="http://schemas.openxmlformats.org/officeDocument/2006/relationships" r:embed="rId1"/>
        <a:stretch>
          <a:fillRect/>
        </a:stretch>
      </xdr:blipFill>
      <xdr:spPr bwMode="auto">
        <a:xfrm>
          <a:off x="1400175" y="619601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18" name="Picture 363" descr="https://apps.fldfs.com/SURVEY/Images/spacer.gif">
          <a:extLst>
            <a:ext uri="{FF2B5EF4-FFF2-40B4-BE49-F238E27FC236}">
              <a16:creationId xmlns:a16="http://schemas.microsoft.com/office/drawing/2014/main" id="{00000000-0008-0000-0A00-00002E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19" name="Picture 363" descr="https://apps.fldfs.com/SURVEY/Images/spacer.gif">
          <a:extLst>
            <a:ext uri="{FF2B5EF4-FFF2-40B4-BE49-F238E27FC236}">
              <a16:creationId xmlns:a16="http://schemas.microsoft.com/office/drawing/2014/main" id="{00000000-0008-0000-0A00-00002F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0" name="Picture 363" descr="https://apps.fldfs.com/SURVEY/Images/spacer.gif">
          <a:extLst>
            <a:ext uri="{FF2B5EF4-FFF2-40B4-BE49-F238E27FC236}">
              <a16:creationId xmlns:a16="http://schemas.microsoft.com/office/drawing/2014/main" id="{00000000-0008-0000-0A00-000030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1" name="Picture 363" descr="https://apps.fldfs.com/SURVEY/Images/spacer.gif">
          <a:extLst>
            <a:ext uri="{FF2B5EF4-FFF2-40B4-BE49-F238E27FC236}">
              <a16:creationId xmlns:a16="http://schemas.microsoft.com/office/drawing/2014/main" id="{00000000-0008-0000-0A00-000031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2" name="Picture 363" descr="https://apps.fldfs.com/SURVEY/Images/spacer.gif">
          <a:extLst>
            <a:ext uri="{FF2B5EF4-FFF2-40B4-BE49-F238E27FC236}">
              <a16:creationId xmlns:a16="http://schemas.microsoft.com/office/drawing/2014/main" id="{00000000-0008-0000-0A00-000032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3" name="Picture 363" descr="https://apps.fldfs.com/SURVEY/Images/spacer.gif">
          <a:extLst>
            <a:ext uri="{FF2B5EF4-FFF2-40B4-BE49-F238E27FC236}">
              <a16:creationId xmlns:a16="http://schemas.microsoft.com/office/drawing/2014/main" id="{00000000-0008-0000-0A00-000033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4" name="Picture 363" descr="https://apps.fldfs.com/SURVEY/Images/spacer.gif">
          <a:extLst>
            <a:ext uri="{FF2B5EF4-FFF2-40B4-BE49-F238E27FC236}">
              <a16:creationId xmlns:a16="http://schemas.microsoft.com/office/drawing/2014/main" id="{00000000-0008-0000-0A00-000034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5" name="Picture 363" descr="https://apps.fldfs.com/SURVEY/Images/spacer.gif">
          <a:extLst>
            <a:ext uri="{FF2B5EF4-FFF2-40B4-BE49-F238E27FC236}">
              <a16:creationId xmlns:a16="http://schemas.microsoft.com/office/drawing/2014/main" id="{00000000-0008-0000-0A00-000035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6" name="Picture 363" descr="https://apps.fldfs.com/SURVEY/Images/spacer.gif">
          <a:extLst>
            <a:ext uri="{FF2B5EF4-FFF2-40B4-BE49-F238E27FC236}">
              <a16:creationId xmlns:a16="http://schemas.microsoft.com/office/drawing/2014/main" id="{00000000-0008-0000-0A00-000036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7" name="Picture 363" descr="https://apps.fldfs.com/SURVEY/Images/spacer.gif">
          <a:extLst>
            <a:ext uri="{FF2B5EF4-FFF2-40B4-BE49-F238E27FC236}">
              <a16:creationId xmlns:a16="http://schemas.microsoft.com/office/drawing/2014/main" id="{00000000-0008-0000-0A00-000037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8" name="Picture 363" descr="https://apps.fldfs.com/SURVEY/Images/spacer.gif">
          <a:extLst>
            <a:ext uri="{FF2B5EF4-FFF2-40B4-BE49-F238E27FC236}">
              <a16:creationId xmlns:a16="http://schemas.microsoft.com/office/drawing/2014/main" id="{00000000-0008-0000-0A00-000038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29" name="Picture 363" descr="https://apps.fldfs.com/SURVEY/Images/spacer.gif">
          <a:extLst>
            <a:ext uri="{FF2B5EF4-FFF2-40B4-BE49-F238E27FC236}">
              <a16:creationId xmlns:a16="http://schemas.microsoft.com/office/drawing/2014/main" id="{00000000-0008-0000-0A00-000039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30" name="Picture 363" descr="https://apps.fldfs.com/SURVEY/Images/spacer.gif">
          <a:extLst>
            <a:ext uri="{FF2B5EF4-FFF2-40B4-BE49-F238E27FC236}">
              <a16:creationId xmlns:a16="http://schemas.microsoft.com/office/drawing/2014/main" id="{00000000-0008-0000-0A00-00003A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31" name="Picture 363" descr="https://apps.fldfs.com/SURVEY/Images/spacer.gif">
          <a:extLst>
            <a:ext uri="{FF2B5EF4-FFF2-40B4-BE49-F238E27FC236}">
              <a16:creationId xmlns:a16="http://schemas.microsoft.com/office/drawing/2014/main" id="{00000000-0008-0000-0A00-00003B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32" name="Picture 363" descr="https://apps.fldfs.com/SURVEY/Images/spacer.gif">
          <a:extLst>
            <a:ext uri="{FF2B5EF4-FFF2-40B4-BE49-F238E27FC236}">
              <a16:creationId xmlns:a16="http://schemas.microsoft.com/office/drawing/2014/main" id="{00000000-0008-0000-0A00-00003C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33" name="Picture 363" descr="https://apps.fldfs.com/SURVEY/Images/spacer.gif">
          <a:extLst>
            <a:ext uri="{FF2B5EF4-FFF2-40B4-BE49-F238E27FC236}">
              <a16:creationId xmlns:a16="http://schemas.microsoft.com/office/drawing/2014/main" id="{00000000-0008-0000-0A00-00003D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34" name="Picture 363" descr="https://apps.fldfs.com/SURVEY/Images/spacer.gif">
          <a:extLst>
            <a:ext uri="{FF2B5EF4-FFF2-40B4-BE49-F238E27FC236}">
              <a16:creationId xmlns:a16="http://schemas.microsoft.com/office/drawing/2014/main" id="{00000000-0008-0000-0A00-00003E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318</xdr:row>
      <xdr:rowOff>0</xdr:rowOff>
    </xdr:from>
    <xdr:to>
      <xdr:col>8</xdr:col>
      <xdr:colOff>9525</xdr:colOff>
      <xdr:row>318</xdr:row>
      <xdr:rowOff>9525</xdr:rowOff>
    </xdr:to>
    <xdr:pic>
      <xdr:nvPicPr>
        <xdr:cNvPr id="3135" name="Picture 363" descr="https://apps.fldfs.com/SURVEY/Images/spacer.gif">
          <a:extLst>
            <a:ext uri="{FF2B5EF4-FFF2-40B4-BE49-F238E27FC236}">
              <a16:creationId xmlns:a16="http://schemas.microsoft.com/office/drawing/2014/main" id="{00000000-0008-0000-0A00-00003F0C0000}"/>
            </a:ext>
          </a:extLst>
        </xdr:cNvPr>
        <xdr:cNvPicPr>
          <a:picLocks noChangeAspect="1"/>
        </xdr:cNvPicPr>
      </xdr:nvPicPr>
      <xdr:blipFill>
        <a:blip xmlns:r="http://schemas.openxmlformats.org/officeDocument/2006/relationships" r:embed="rId1"/>
        <a:stretch>
          <a:fillRect/>
        </a:stretch>
      </xdr:blipFill>
      <xdr:spPr bwMode="auto">
        <a:xfrm>
          <a:off x="1400175" y="621506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36" name="Picture 363" descr="https://apps.fldfs.com/SURVEY/Images/spacer.gif">
          <a:extLst>
            <a:ext uri="{FF2B5EF4-FFF2-40B4-BE49-F238E27FC236}">
              <a16:creationId xmlns:a16="http://schemas.microsoft.com/office/drawing/2014/main" id="{00000000-0008-0000-0A00-000040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37" name="Picture 363" descr="https://apps.fldfs.com/SURVEY/Images/spacer.gif">
          <a:extLst>
            <a:ext uri="{FF2B5EF4-FFF2-40B4-BE49-F238E27FC236}">
              <a16:creationId xmlns:a16="http://schemas.microsoft.com/office/drawing/2014/main" id="{00000000-0008-0000-0A00-000041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38" name="Picture 363" descr="https://apps.fldfs.com/SURVEY/Images/spacer.gif">
          <a:extLst>
            <a:ext uri="{FF2B5EF4-FFF2-40B4-BE49-F238E27FC236}">
              <a16:creationId xmlns:a16="http://schemas.microsoft.com/office/drawing/2014/main" id="{00000000-0008-0000-0A00-000042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39" name="Picture 363" descr="https://apps.fldfs.com/SURVEY/Images/spacer.gif">
          <a:extLst>
            <a:ext uri="{FF2B5EF4-FFF2-40B4-BE49-F238E27FC236}">
              <a16:creationId xmlns:a16="http://schemas.microsoft.com/office/drawing/2014/main" id="{00000000-0008-0000-0A00-000043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0" name="Picture 363" descr="https://apps.fldfs.com/SURVEY/Images/spacer.gif">
          <a:extLst>
            <a:ext uri="{FF2B5EF4-FFF2-40B4-BE49-F238E27FC236}">
              <a16:creationId xmlns:a16="http://schemas.microsoft.com/office/drawing/2014/main" id="{00000000-0008-0000-0A00-000044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1" name="Picture 363" descr="https://apps.fldfs.com/SURVEY/Images/spacer.gif">
          <a:extLst>
            <a:ext uri="{FF2B5EF4-FFF2-40B4-BE49-F238E27FC236}">
              <a16:creationId xmlns:a16="http://schemas.microsoft.com/office/drawing/2014/main" id="{00000000-0008-0000-0A00-000045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2" name="Picture 363" descr="https://apps.fldfs.com/SURVEY/Images/spacer.gif">
          <a:extLst>
            <a:ext uri="{FF2B5EF4-FFF2-40B4-BE49-F238E27FC236}">
              <a16:creationId xmlns:a16="http://schemas.microsoft.com/office/drawing/2014/main" id="{00000000-0008-0000-0A00-000046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3" name="Picture 363" descr="https://apps.fldfs.com/SURVEY/Images/spacer.gif">
          <a:extLst>
            <a:ext uri="{FF2B5EF4-FFF2-40B4-BE49-F238E27FC236}">
              <a16:creationId xmlns:a16="http://schemas.microsoft.com/office/drawing/2014/main" id="{00000000-0008-0000-0A00-000047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4" name="Picture 363" descr="https://apps.fldfs.com/SURVEY/Images/spacer.gif">
          <a:extLst>
            <a:ext uri="{FF2B5EF4-FFF2-40B4-BE49-F238E27FC236}">
              <a16:creationId xmlns:a16="http://schemas.microsoft.com/office/drawing/2014/main" id="{00000000-0008-0000-0A00-000048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5" name="Picture 363" descr="https://apps.fldfs.com/SURVEY/Images/spacer.gif">
          <a:extLst>
            <a:ext uri="{FF2B5EF4-FFF2-40B4-BE49-F238E27FC236}">
              <a16:creationId xmlns:a16="http://schemas.microsoft.com/office/drawing/2014/main" id="{00000000-0008-0000-0A00-000049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6" name="Picture 363" descr="https://apps.fldfs.com/SURVEY/Images/spacer.gif">
          <a:extLst>
            <a:ext uri="{FF2B5EF4-FFF2-40B4-BE49-F238E27FC236}">
              <a16:creationId xmlns:a16="http://schemas.microsoft.com/office/drawing/2014/main" id="{00000000-0008-0000-0A00-00004A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7" name="Picture 363" descr="https://apps.fldfs.com/SURVEY/Images/spacer.gif">
          <a:extLst>
            <a:ext uri="{FF2B5EF4-FFF2-40B4-BE49-F238E27FC236}">
              <a16:creationId xmlns:a16="http://schemas.microsoft.com/office/drawing/2014/main" id="{00000000-0008-0000-0A00-00004B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8" name="Picture 363" descr="https://apps.fldfs.com/SURVEY/Images/spacer.gif">
          <a:extLst>
            <a:ext uri="{FF2B5EF4-FFF2-40B4-BE49-F238E27FC236}">
              <a16:creationId xmlns:a16="http://schemas.microsoft.com/office/drawing/2014/main" id="{00000000-0008-0000-0A00-00004C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49" name="Picture 363" descr="https://apps.fldfs.com/SURVEY/Images/spacer.gif">
          <a:extLst>
            <a:ext uri="{FF2B5EF4-FFF2-40B4-BE49-F238E27FC236}">
              <a16:creationId xmlns:a16="http://schemas.microsoft.com/office/drawing/2014/main" id="{00000000-0008-0000-0A00-00004D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50" name="Picture 363" descr="https://apps.fldfs.com/SURVEY/Images/spacer.gif">
          <a:extLst>
            <a:ext uri="{FF2B5EF4-FFF2-40B4-BE49-F238E27FC236}">
              <a16:creationId xmlns:a16="http://schemas.microsoft.com/office/drawing/2014/main" id="{00000000-0008-0000-0A00-00004E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51" name="Picture 363" descr="https://apps.fldfs.com/SURVEY/Images/spacer.gif">
          <a:extLst>
            <a:ext uri="{FF2B5EF4-FFF2-40B4-BE49-F238E27FC236}">
              <a16:creationId xmlns:a16="http://schemas.microsoft.com/office/drawing/2014/main" id="{00000000-0008-0000-0A00-00004F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52" name="Picture 363" descr="https://apps.fldfs.com/SURVEY/Images/spacer.gif">
          <a:extLst>
            <a:ext uri="{FF2B5EF4-FFF2-40B4-BE49-F238E27FC236}">
              <a16:creationId xmlns:a16="http://schemas.microsoft.com/office/drawing/2014/main" id="{00000000-0008-0000-0A00-000050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319</xdr:row>
      <xdr:rowOff>0</xdr:rowOff>
    </xdr:from>
    <xdr:to>
      <xdr:col>8</xdr:col>
      <xdr:colOff>9525</xdr:colOff>
      <xdr:row>319</xdr:row>
      <xdr:rowOff>9525</xdr:rowOff>
    </xdr:to>
    <xdr:pic>
      <xdr:nvPicPr>
        <xdr:cNvPr id="3153" name="Picture 363" descr="https://apps.fldfs.com/SURVEY/Images/spacer.gif">
          <a:extLst>
            <a:ext uri="{FF2B5EF4-FFF2-40B4-BE49-F238E27FC236}">
              <a16:creationId xmlns:a16="http://schemas.microsoft.com/office/drawing/2014/main" id="{00000000-0008-0000-0A00-0000510C0000}"/>
            </a:ext>
          </a:extLst>
        </xdr:cNvPr>
        <xdr:cNvPicPr>
          <a:picLocks noChangeAspect="1"/>
        </xdr:cNvPicPr>
      </xdr:nvPicPr>
      <xdr:blipFill>
        <a:blip xmlns:r="http://schemas.openxmlformats.org/officeDocument/2006/relationships" r:embed="rId1"/>
        <a:stretch>
          <a:fillRect/>
        </a:stretch>
      </xdr:blipFill>
      <xdr:spPr bwMode="auto">
        <a:xfrm>
          <a:off x="1400175" y="623411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54" name="Picture 363" descr="https://apps.fldfs.com/SURVEY/Images/spacer.gif">
          <a:extLst>
            <a:ext uri="{FF2B5EF4-FFF2-40B4-BE49-F238E27FC236}">
              <a16:creationId xmlns:a16="http://schemas.microsoft.com/office/drawing/2014/main" id="{00000000-0008-0000-0A00-000052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55" name="Picture 363" descr="https://apps.fldfs.com/SURVEY/Images/spacer.gif">
          <a:extLst>
            <a:ext uri="{FF2B5EF4-FFF2-40B4-BE49-F238E27FC236}">
              <a16:creationId xmlns:a16="http://schemas.microsoft.com/office/drawing/2014/main" id="{00000000-0008-0000-0A00-000053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56" name="Picture 363" descr="https://apps.fldfs.com/SURVEY/Images/spacer.gif">
          <a:extLst>
            <a:ext uri="{FF2B5EF4-FFF2-40B4-BE49-F238E27FC236}">
              <a16:creationId xmlns:a16="http://schemas.microsoft.com/office/drawing/2014/main" id="{00000000-0008-0000-0A00-000054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57" name="Picture 363" descr="https://apps.fldfs.com/SURVEY/Images/spacer.gif">
          <a:extLst>
            <a:ext uri="{FF2B5EF4-FFF2-40B4-BE49-F238E27FC236}">
              <a16:creationId xmlns:a16="http://schemas.microsoft.com/office/drawing/2014/main" id="{00000000-0008-0000-0A00-000055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58" name="Picture 363" descr="https://apps.fldfs.com/SURVEY/Images/spacer.gif">
          <a:extLst>
            <a:ext uri="{FF2B5EF4-FFF2-40B4-BE49-F238E27FC236}">
              <a16:creationId xmlns:a16="http://schemas.microsoft.com/office/drawing/2014/main" id="{00000000-0008-0000-0A00-000056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59" name="Picture 363" descr="https://apps.fldfs.com/SURVEY/Images/spacer.gif">
          <a:extLst>
            <a:ext uri="{FF2B5EF4-FFF2-40B4-BE49-F238E27FC236}">
              <a16:creationId xmlns:a16="http://schemas.microsoft.com/office/drawing/2014/main" id="{00000000-0008-0000-0A00-000057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0" name="Picture 363" descr="https://apps.fldfs.com/SURVEY/Images/spacer.gif">
          <a:extLst>
            <a:ext uri="{FF2B5EF4-FFF2-40B4-BE49-F238E27FC236}">
              <a16:creationId xmlns:a16="http://schemas.microsoft.com/office/drawing/2014/main" id="{00000000-0008-0000-0A00-000058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1" name="Picture 363" descr="https://apps.fldfs.com/SURVEY/Images/spacer.gif">
          <a:extLst>
            <a:ext uri="{FF2B5EF4-FFF2-40B4-BE49-F238E27FC236}">
              <a16:creationId xmlns:a16="http://schemas.microsoft.com/office/drawing/2014/main" id="{00000000-0008-0000-0A00-000059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2" name="Picture 363" descr="https://apps.fldfs.com/SURVEY/Images/spacer.gif">
          <a:extLst>
            <a:ext uri="{FF2B5EF4-FFF2-40B4-BE49-F238E27FC236}">
              <a16:creationId xmlns:a16="http://schemas.microsoft.com/office/drawing/2014/main" id="{00000000-0008-0000-0A00-00005A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3" name="Picture 363" descr="https://apps.fldfs.com/SURVEY/Images/spacer.gif">
          <a:extLst>
            <a:ext uri="{FF2B5EF4-FFF2-40B4-BE49-F238E27FC236}">
              <a16:creationId xmlns:a16="http://schemas.microsoft.com/office/drawing/2014/main" id="{00000000-0008-0000-0A00-00005B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4" name="Picture 363" descr="https://apps.fldfs.com/SURVEY/Images/spacer.gif">
          <a:extLst>
            <a:ext uri="{FF2B5EF4-FFF2-40B4-BE49-F238E27FC236}">
              <a16:creationId xmlns:a16="http://schemas.microsoft.com/office/drawing/2014/main" id="{00000000-0008-0000-0A00-00005C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5" name="Picture 363" descr="https://apps.fldfs.com/SURVEY/Images/spacer.gif">
          <a:extLst>
            <a:ext uri="{FF2B5EF4-FFF2-40B4-BE49-F238E27FC236}">
              <a16:creationId xmlns:a16="http://schemas.microsoft.com/office/drawing/2014/main" id="{00000000-0008-0000-0A00-00005D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6" name="Picture 363" descr="https://apps.fldfs.com/SURVEY/Images/spacer.gif">
          <a:extLst>
            <a:ext uri="{FF2B5EF4-FFF2-40B4-BE49-F238E27FC236}">
              <a16:creationId xmlns:a16="http://schemas.microsoft.com/office/drawing/2014/main" id="{00000000-0008-0000-0A00-00005E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7" name="Picture 363" descr="https://apps.fldfs.com/SURVEY/Images/spacer.gif">
          <a:extLst>
            <a:ext uri="{FF2B5EF4-FFF2-40B4-BE49-F238E27FC236}">
              <a16:creationId xmlns:a16="http://schemas.microsoft.com/office/drawing/2014/main" id="{00000000-0008-0000-0A00-00005F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8" name="Picture 363" descr="https://apps.fldfs.com/SURVEY/Images/spacer.gif">
          <a:extLst>
            <a:ext uri="{FF2B5EF4-FFF2-40B4-BE49-F238E27FC236}">
              <a16:creationId xmlns:a16="http://schemas.microsoft.com/office/drawing/2014/main" id="{00000000-0008-0000-0A00-000060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69" name="Picture 363" descr="https://apps.fldfs.com/SURVEY/Images/spacer.gif">
          <a:extLst>
            <a:ext uri="{FF2B5EF4-FFF2-40B4-BE49-F238E27FC236}">
              <a16:creationId xmlns:a16="http://schemas.microsoft.com/office/drawing/2014/main" id="{00000000-0008-0000-0A00-000061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70" name="Picture 363" descr="https://apps.fldfs.com/SURVEY/Images/spacer.gif">
          <a:extLst>
            <a:ext uri="{FF2B5EF4-FFF2-40B4-BE49-F238E27FC236}">
              <a16:creationId xmlns:a16="http://schemas.microsoft.com/office/drawing/2014/main" id="{00000000-0008-0000-0A00-000062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320</xdr:row>
      <xdr:rowOff>0</xdr:rowOff>
    </xdr:from>
    <xdr:to>
      <xdr:col>8</xdr:col>
      <xdr:colOff>9525</xdr:colOff>
      <xdr:row>320</xdr:row>
      <xdr:rowOff>9525</xdr:rowOff>
    </xdr:to>
    <xdr:pic>
      <xdr:nvPicPr>
        <xdr:cNvPr id="3171" name="Picture 363" descr="https://apps.fldfs.com/SURVEY/Images/spacer.gif">
          <a:extLst>
            <a:ext uri="{FF2B5EF4-FFF2-40B4-BE49-F238E27FC236}">
              <a16:creationId xmlns:a16="http://schemas.microsoft.com/office/drawing/2014/main" id="{00000000-0008-0000-0A00-0000630C0000}"/>
            </a:ext>
          </a:extLst>
        </xdr:cNvPr>
        <xdr:cNvPicPr>
          <a:picLocks noChangeAspect="1"/>
        </xdr:cNvPicPr>
      </xdr:nvPicPr>
      <xdr:blipFill>
        <a:blip xmlns:r="http://schemas.openxmlformats.org/officeDocument/2006/relationships" r:embed="rId1"/>
        <a:stretch>
          <a:fillRect/>
        </a:stretch>
      </xdr:blipFill>
      <xdr:spPr bwMode="auto">
        <a:xfrm>
          <a:off x="1400175" y="625316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2" name="Picture 363" descr="https://apps.fldfs.com/SURVEY/Images/spacer.gif">
          <a:extLst>
            <a:ext uri="{FF2B5EF4-FFF2-40B4-BE49-F238E27FC236}">
              <a16:creationId xmlns:a16="http://schemas.microsoft.com/office/drawing/2014/main" id="{00000000-0008-0000-0A00-000064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3" name="Picture 363" descr="https://apps.fldfs.com/SURVEY/Images/spacer.gif">
          <a:extLst>
            <a:ext uri="{FF2B5EF4-FFF2-40B4-BE49-F238E27FC236}">
              <a16:creationId xmlns:a16="http://schemas.microsoft.com/office/drawing/2014/main" id="{00000000-0008-0000-0A00-000065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4" name="Picture 363" descr="https://apps.fldfs.com/SURVEY/Images/spacer.gif">
          <a:extLst>
            <a:ext uri="{FF2B5EF4-FFF2-40B4-BE49-F238E27FC236}">
              <a16:creationId xmlns:a16="http://schemas.microsoft.com/office/drawing/2014/main" id="{00000000-0008-0000-0A00-000066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5" name="Picture 363" descr="https://apps.fldfs.com/SURVEY/Images/spacer.gif">
          <a:extLst>
            <a:ext uri="{FF2B5EF4-FFF2-40B4-BE49-F238E27FC236}">
              <a16:creationId xmlns:a16="http://schemas.microsoft.com/office/drawing/2014/main" id="{00000000-0008-0000-0A00-000067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6" name="Picture 363" descr="https://apps.fldfs.com/SURVEY/Images/spacer.gif">
          <a:extLst>
            <a:ext uri="{FF2B5EF4-FFF2-40B4-BE49-F238E27FC236}">
              <a16:creationId xmlns:a16="http://schemas.microsoft.com/office/drawing/2014/main" id="{00000000-0008-0000-0A00-000068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7" name="Picture 363" descr="https://apps.fldfs.com/SURVEY/Images/spacer.gif">
          <a:extLst>
            <a:ext uri="{FF2B5EF4-FFF2-40B4-BE49-F238E27FC236}">
              <a16:creationId xmlns:a16="http://schemas.microsoft.com/office/drawing/2014/main" id="{00000000-0008-0000-0A00-000069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8" name="Picture 363" descr="https://apps.fldfs.com/SURVEY/Images/spacer.gif">
          <a:extLst>
            <a:ext uri="{FF2B5EF4-FFF2-40B4-BE49-F238E27FC236}">
              <a16:creationId xmlns:a16="http://schemas.microsoft.com/office/drawing/2014/main" id="{00000000-0008-0000-0A00-00006A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79" name="Picture 363" descr="https://apps.fldfs.com/SURVEY/Images/spacer.gif">
          <a:extLst>
            <a:ext uri="{FF2B5EF4-FFF2-40B4-BE49-F238E27FC236}">
              <a16:creationId xmlns:a16="http://schemas.microsoft.com/office/drawing/2014/main" id="{00000000-0008-0000-0A00-00006B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0" name="Picture 363" descr="https://apps.fldfs.com/SURVEY/Images/spacer.gif">
          <a:extLst>
            <a:ext uri="{FF2B5EF4-FFF2-40B4-BE49-F238E27FC236}">
              <a16:creationId xmlns:a16="http://schemas.microsoft.com/office/drawing/2014/main" id="{00000000-0008-0000-0A00-00006C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1" name="Picture 363" descr="https://apps.fldfs.com/SURVEY/Images/spacer.gif">
          <a:extLst>
            <a:ext uri="{FF2B5EF4-FFF2-40B4-BE49-F238E27FC236}">
              <a16:creationId xmlns:a16="http://schemas.microsoft.com/office/drawing/2014/main" id="{00000000-0008-0000-0A00-00006D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2" name="Picture 363" descr="https://apps.fldfs.com/SURVEY/Images/spacer.gif">
          <a:extLst>
            <a:ext uri="{FF2B5EF4-FFF2-40B4-BE49-F238E27FC236}">
              <a16:creationId xmlns:a16="http://schemas.microsoft.com/office/drawing/2014/main" id="{00000000-0008-0000-0A00-00006E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3" name="Picture 363" descr="https://apps.fldfs.com/SURVEY/Images/spacer.gif">
          <a:extLst>
            <a:ext uri="{FF2B5EF4-FFF2-40B4-BE49-F238E27FC236}">
              <a16:creationId xmlns:a16="http://schemas.microsoft.com/office/drawing/2014/main" id="{00000000-0008-0000-0A00-00006F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4" name="Picture 363" descr="https://apps.fldfs.com/SURVEY/Images/spacer.gif">
          <a:extLst>
            <a:ext uri="{FF2B5EF4-FFF2-40B4-BE49-F238E27FC236}">
              <a16:creationId xmlns:a16="http://schemas.microsoft.com/office/drawing/2014/main" id="{00000000-0008-0000-0A00-000070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5" name="Picture 363" descr="https://apps.fldfs.com/SURVEY/Images/spacer.gif">
          <a:extLst>
            <a:ext uri="{FF2B5EF4-FFF2-40B4-BE49-F238E27FC236}">
              <a16:creationId xmlns:a16="http://schemas.microsoft.com/office/drawing/2014/main" id="{00000000-0008-0000-0A00-000071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6" name="Picture 363" descr="https://apps.fldfs.com/SURVEY/Images/spacer.gif">
          <a:extLst>
            <a:ext uri="{FF2B5EF4-FFF2-40B4-BE49-F238E27FC236}">
              <a16:creationId xmlns:a16="http://schemas.microsoft.com/office/drawing/2014/main" id="{00000000-0008-0000-0A00-000072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7" name="Picture 363" descr="https://apps.fldfs.com/SURVEY/Images/spacer.gif">
          <a:extLst>
            <a:ext uri="{FF2B5EF4-FFF2-40B4-BE49-F238E27FC236}">
              <a16:creationId xmlns:a16="http://schemas.microsoft.com/office/drawing/2014/main" id="{00000000-0008-0000-0A00-000073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8" name="Picture 363" descr="https://apps.fldfs.com/SURVEY/Images/spacer.gif">
          <a:extLst>
            <a:ext uri="{FF2B5EF4-FFF2-40B4-BE49-F238E27FC236}">
              <a16:creationId xmlns:a16="http://schemas.microsoft.com/office/drawing/2014/main" id="{00000000-0008-0000-0A00-000074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321</xdr:row>
      <xdr:rowOff>0</xdr:rowOff>
    </xdr:from>
    <xdr:to>
      <xdr:col>8</xdr:col>
      <xdr:colOff>9525</xdr:colOff>
      <xdr:row>321</xdr:row>
      <xdr:rowOff>9525</xdr:rowOff>
    </xdr:to>
    <xdr:pic>
      <xdr:nvPicPr>
        <xdr:cNvPr id="3189" name="Picture 363" descr="https://apps.fldfs.com/SURVEY/Images/spacer.gif">
          <a:extLst>
            <a:ext uri="{FF2B5EF4-FFF2-40B4-BE49-F238E27FC236}">
              <a16:creationId xmlns:a16="http://schemas.microsoft.com/office/drawing/2014/main" id="{00000000-0008-0000-0A00-0000750C0000}"/>
            </a:ext>
          </a:extLst>
        </xdr:cNvPr>
        <xdr:cNvPicPr>
          <a:picLocks noChangeAspect="1"/>
        </xdr:cNvPicPr>
      </xdr:nvPicPr>
      <xdr:blipFill>
        <a:blip xmlns:r="http://schemas.openxmlformats.org/officeDocument/2006/relationships" r:embed="rId1"/>
        <a:stretch>
          <a:fillRect/>
        </a:stretch>
      </xdr:blipFill>
      <xdr:spPr bwMode="auto">
        <a:xfrm>
          <a:off x="1400175" y="627221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0" name="Picture 363" descr="https://apps.fldfs.com/SURVEY/Images/spacer.gif">
          <a:extLst>
            <a:ext uri="{FF2B5EF4-FFF2-40B4-BE49-F238E27FC236}">
              <a16:creationId xmlns:a16="http://schemas.microsoft.com/office/drawing/2014/main" id="{00000000-0008-0000-0A00-000076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1" name="Picture 363" descr="https://apps.fldfs.com/SURVEY/Images/spacer.gif">
          <a:extLst>
            <a:ext uri="{FF2B5EF4-FFF2-40B4-BE49-F238E27FC236}">
              <a16:creationId xmlns:a16="http://schemas.microsoft.com/office/drawing/2014/main" id="{00000000-0008-0000-0A00-000077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2" name="Picture 363" descr="https://apps.fldfs.com/SURVEY/Images/spacer.gif">
          <a:extLst>
            <a:ext uri="{FF2B5EF4-FFF2-40B4-BE49-F238E27FC236}">
              <a16:creationId xmlns:a16="http://schemas.microsoft.com/office/drawing/2014/main" id="{00000000-0008-0000-0A00-000078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3" name="Picture 363" descr="https://apps.fldfs.com/SURVEY/Images/spacer.gif">
          <a:extLst>
            <a:ext uri="{FF2B5EF4-FFF2-40B4-BE49-F238E27FC236}">
              <a16:creationId xmlns:a16="http://schemas.microsoft.com/office/drawing/2014/main" id="{00000000-0008-0000-0A00-000079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4" name="Picture 363" descr="https://apps.fldfs.com/SURVEY/Images/spacer.gif">
          <a:extLst>
            <a:ext uri="{FF2B5EF4-FFF2-40B4-BE49-F238E27FC236}">
              <a16:creationId xmlns:a16="http://schemas.microsoft.com/office/drawing/2014/main" id="{00000000-0008-0000-0A00-00007A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5" name="Picture 363" descr="https://apps.fldfs.com/SURVEY/Images/spacer.gif">
          <a:extLst>
            <a:ext uri="{FF2B5EF4-FFF2-40B4-BE49-F238E27FC236}">
              <a16:creationId xmlns:a16="http://schemas.microsoft.com/office/drawing/2014/main" id="{00000000-0008-0000-0A00-00007B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6" name="Picture 363" descr="https://apps.fldfs.com/SURVEY/Images/spacer.gif">
          <a:extLst>
            <a:ext uri="{FF2B5EF4-FFF2-40B4-BE49-F238E27FC236}">
              <a16:creationId xmlns:a16="http://schemas.microsoft.com/office/drawing/2014/main" id="{00000000-0008-0000-0A00-00007C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7" name="Picture 363" descr="https://apps.fldfs.com/SURVEY/Images/spacer.gif">
          <a:extLst>
            <a:ext uri="{FF2B5EF4-FFF2-40B4-BE49-F238E27FC236}">
              <a16:creationId xmlns:a16="http://schemas.microsoft.com/office/drawing/2014/main" id="{00000000-0008-0000-0A00-00007D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8" name="Picture 363" descr="https://apps.fldfs.com/SURVEY/Images/spacer.gif">
          <a:extLst>
            <a:ext uri="{FF2B5EF4-FFF2-40B4-BE49-F238E27FC236}">
              <a16:creationId xmlns:a16="http://schemas.microsoft.com/office/drawing/2014/main" id="{00000000-0008-0000-0A00-00007E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199" name="Picture 363" descr="https://apps.fldfs.com/SURVEY/Images/spacer.gif">
          <a:extLst>
            <a:ext uri="{FF2B5EF4-FFF2-40B4-BE49-F238E27FC236}">
              <a16:creationId xmlns:a16="http://schemas.microsoft.com/office/drawing/2014/main" id="{00000000-0008-0000-0A00-00007F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0" name="Picture 363" descr="https://apps.fldfs.com/SURVEY/Images/spacer.gif">
          <a:extLst>
            <a:ext uri="{FF2B5EF4-FFF2-40B4-BE49-F238E27FC236}">
              <a16:creationId xmlns:a16="http://schemas.microsoft.com/office/drawing/2014/main" id="{00000000-0008-0000-0A00-000080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1" name="Picture 363" descr="https://apps.fldfs.com/SURVEY/Images/spacer.gif">
          <a:extLst>
            <a:ext uri="{FF2B5EF4-FFF2-40B4-BE49-F238E27FC236}">
              <a16:creationId xmlns:a16="http://schemas.microsoft.com/office/drawing/2014/main" id="{00000000-0008-0000-0A00-000081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2" name="Picture 363" descr="https://apps.fldfs.com/SURVEY/Images/spacer.gif">
          <a:extLst>
            <a:ext uri="{FF2B5EF4-FFF2-40B4-BE49-F238E27FC236}">
              <a16:creationId xmlns:a16="http://schemas.microsoft.com/office/drawing/2014/main" id="{00000000-0008-0000-0A00-000082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3" name="Picture 363" descr="https://apps.fldfs.com/SURVEY/Images/spacer.gif">
          <a:extLst>
            <a:ext uri="{FF2B5EF4-FFF2-40B4-BE49-F238E27FC236}">
              <a16:creationId xmlns:a16="http://schemas.microsoft.com/office/drawing/2014/main" id="{00000000-0008-0000-0A00-000083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4" name="Picture 363" descr="https://apps.fldfs.com/SURVEY/Images/spacer.gif">
          <a:extLst>
            <a:ext uri="{FF2B5EF4-FFF2-40B4-BE49-F238E27FC236}">
              <a16:creationId xmlns:a16="http://schemas.microsoft.com/office/drawing/2014/main" id="{00000000-0008-0000-0A00-000084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5" name="Picture 363" descr="https://apps.fldfs.com/SURVEY/Images/spacer.gif">
          <a:extLst>
            <a:ext uri="{FF2B5EF4-FFF2-40B4-BE49-F238E27FC236}">
              <a16:creationId xmlns:a16="http://schemas.microsoft.com/office/drawing/2014/main" id="{00000000-0008-0000-0A00-000085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6" name="Picture 363" descr="https://apps.fldfs.com/SURVEY/Images/spacer.gif">
          <a:extLst>
            <a:ext uri="{FF2B5EF4-FFF2-40B4-BE49-F238E27FC236}">
              <a16:creationId xmlns:a16="http://schemas.microsoft.com/office/drawing/2014/main" id="{00000000-0008-0000-0A00-000086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322</xdr:row>
      <xdr:rowOff>0</xdr:rowOff>
    </xdr:from>
    <xdr:to>
      <xdr:col>8</xdr:col>
      <xdr:colOff>9525</xdr:colOff>
      <xdr:row>322</xdr:row>
      <xdr:rowOff>9525</xdr:rowOff>
    </xdr:to>
    <xdr:pic>
      <xdr:nvPicPr>
        <xdr:cNvPr id="3207" name="Picture 363" descr="https://apps.fldfs.com/SURVEY/Images/spacer.gif">
          <a:extLst>
            <a:ext uri="{FF2B5EF4-FFF2-40B4-BE49-F238E27FC236}">
              <a16:creationId xmlns:a16="http://schemas.microsoft.com/office/drawing/2014/main" id="{00000000-0008-0000-0A00-0000870C0000}"/>
            </a:ext>
          </a:extLst>
        </xdr:cNvPr>
        <xdr:cNvPicPr>
          <a:picLocks noChangeAspect="1"/>
        </xdr:cNvPicPr>
      </xdr:nvPicPr>
      <xdr:blipFill>
        <a:blip xmlns:r="http://schemas.openxmlformats.org/officeDocument/2006/relationships" r:embed="rId1"/>
        <a:stretch>
          <a:fillRect/>
        </a:stretch>
      </xdr:blipFill>
      <xdr:spPr bwMode="auto">
        <a:xfrm>
          <a:off x="1400175" y="629126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08" name="Picture 363" descr="https://apps.fldfs.com/SURVEY/Images/spacer.gif">
          <a:extLst>
            <a:ext uri="{FF2B5EF4-FFF2-40B4-BE49-F238E27FC236}">
              <a16:creationId xmlns:a16="http://schemas.microsoft.com/office/drawing/2014/main" id="{00000000-0008-0000-0A00-000088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09" name="Picture 363" descr="https://apps.fldfs.com/SURVEY/Images/spacer.gif">
          <a:extLst>
            <a:ext uri="{FF2B5EF4-FFF2-40B4-BE49-F238E27FC236}">
              <a16:creationId xmlns:a16="http://schemas.microsoft.com/office/drawing/2014/main" id="{00000000-0008-0000-0A00-000089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0" name="Picture 363" descr="https://apps.fldfs.com/SURVEY/Images/spacer.gif">
          <a:extLst>
            <a:ext uri="{FF2B5EF4-FFF2-40B4-BE49-F238E27FC236}">
              <a16:creationId xmlns:a16="http://schemas.microsoft.com/office/drawing/2014/main" id="{00000000-0008-0000-0A00-00008A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1" name="Picture 363" descr="https://apps.fldfs.com/SURVEY/Images/spacer.gif">
          <a:extLst>
            <a:ext uri="{FF2B5EF4-FFF2-40B4-BE49-F238E27FC236}">
              <a16:creationId xmlns:a16="http://schemas.microsoft.com/office/drawing/2014/main" id="{00000000-0008-0000-0A00-00008B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2" name="Picture 363" descr="https://apps.fldfs.com/SURVEY/Images/spacer.gif">
          <a:extLst>
            <a:ext uri="{FF2B5EF4-FFF2-40B4-BE49-F238E27FC236}">
              <a16:creationId xmlns:a16="http://schemas.microsoft.com/office/drawing/2014/main" id="{00000000-0008-0000-0A00-00008C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3" name="Picture 363" descr="https://apps.fldfs.com/SURVEY/Images/spacer.gif">
          <a:extLst>
            <a:ext uri="{FF2B5EF4-FFF2-40B4-BE49-F238E27FC236}">
              <a16:creationId xmlns:a16="http://schemas.microsoft.com/office/drawing/2014/main" id="{00000000-0008-0000-0A00-00008D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4" name="Picture 363" descr="https://apps.fldfs.com/SURVEY/Images/spacer.gif">
          <a:extLst>
            <a:ext uri="{FF2B5EF4-FFF2-40B4-BE49-F238E27FC236}">
              <a16:creationId xmlns:a16="http://schemas.microsoft.com/office/drawing/2014/main" id="{00000000-0008-0000-0A00-00008E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5" name="Picture 363" descr="https://apps.fldfs.com/SURVEY/Images/spacer.gif">
          <a:extLst>
            <a:ext uri="{FF2B5EF4-FFF2-40B4-BE49-F238E27FC236}">
              <a16:creationId xmlns:a16="http://schemas.microsoft.com/office/drawing/2014/main" id="{00000000-0008-0000-0A00-00008F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6" name="Picture 363" descr="https://apps.fldfs.com/SURVEY/Images/spacer.gif">
          <a:extLst>
            <a:ext uri="{FF2B5EF4-FFF2-40B4-BE49-F238E27FC236}">
              <a16:creationId xmlns:a16="http://schemas.microsoft.com/office/drawing/2014/main" id="{00000000-0008-0000-0A00-000090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7" name="Picture 363" descr="https://apps.fldfs.com/SURVEY/Images/spacer.gif">
          <a:extLst>
            <a:ext uri="{FF2B5EF4-FFF2-40B4-BE49-F238E27FC236}">
              <a16:creationId xmlns:a16="http://schemas.microsoft.com/office/drawing/2014/main" id="{00000000-0008-0000-0A00-000091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8" name="Picture 363" descr="https://apps.fldfs.com/SURVEY/Images/spacer.gif">
          <a:extLst>
            <a:ext uri="{FF2B5EF4-FFF2-40B4-BE49-F238E27FC236}">
              <a16:creationId xmlns:a16="http://schemas.microsoft.com/office/drawing/2014/main" id="{00000000-0008-0000-0A00-000092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19" name="Picture 363" descr="https://apps.fldfs.com/SURVEY/Images/spacer.gif">
          <a:extLst>
            <a:ext uri="{FF2B5EF4-FFF2-40B4-BE49-F238E27FC236}">
              <a16:creationId xmlns:a16="http://schemas.microsoft.com/office/drawing/2014/main" id="{00000000-0008-0000-0A00-000093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20" name="Picture 363" descr="https://apps.fldfs.com/SURVEY/Images/spacer.gif">
          <a:extLst>
            <a:ext uri="{FF2B5EF4-FFF2-40B4-BE49-F238E27FC236}">
              <a16:creationId xmlns:a16="http://schemas.microsoft.com/office/drawing/2014/main" id="{00000000-0008-0000-0A00-000094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21" name="Picture 363" descr="https://apps.fldfs.com/SURVEY/Images/spacer.gif">
          <a:extLst>
            <a:ext uri="{FF2B5EF4-FFF2-40B4-BE49-F238E27FC236}">
              <a16:creationId xmlns:a16="http://schemas.microsoft.com/office/drawing/2014/main" id="{00000000-0008-0000-0A00-000095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22" name="Picture 363" descr="https://apps.fldfs.com/SURVEY/Images/spacer.gif">
          <a:extLst>
            <a:ext uri="{FF2B5EF4-FFF2-40B4-BE49-F238E27FC236}">
              <a16:creationId xmlns:a16="http://schemas.microsoft.com/office/drawing/2014/main" id="{00000000-0008-0000-0A00-000096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23" name="Picture 363" descr="https://apps.fldfs.com/SURVEY/Images/spacer.gif">
          <a:extLst>
            <a:ext uri="{FF2B5EF4-FFF2-40B4-BE49-F238E27FC236}">
              <a16:creationId xmlns:a16="http://schemas.microsoft.com/office/drawing/2014/main" id="{00000000-0008-0000-0A00-000097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24" name="Picture 363" descr="https://apps.fldfs.com/SURVEY/Images/spacer.gif">
          <a:extLst>
            <a:ext uri="{FF2B5EF4-FFF2-40B4-BE49-F238E27FC236}">
              <a16:creationId xmlns:a16="http://schemas.microsoft.com/office/drawing/2014/main" id="{00000000-0008-0000-0A00-000098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323</xdr:row>
      <xdr:rowOff>0</xdr:rowOff>
    </xdr:from>
    <xdr:to>
      <xdr:col>8</xdr:col>
      <xdr:colOff>9525</xdr:colOff>
      <xdr:row>323</xdr:row>
      <xdr:rowOff>9525</xdr:rowOff>
    </xdr:to>
    <xdr:pic>
      <xdr:nvPicPr>
        <xdr:cNvPr id="3225" name="Picture 363" descr="https://apps.fldfs.com/SURVEY/Images/spacer.gif">
          <a:extLst>
            <a:ext uri="{FF2B5EF4-FFF2-40B4-BE49-F238E27FC236}">
              <a16:creationId xmlns:a16="http://schemas.microsoft.com/office/drawing/2014/main" id="{00000000-0008-0000-0A00-0000990C0000}"/>
            </a:ext>
          </a:extLst>
        </xdr:cNvPr>
        <xdr:cNvPicPr>
          <a:picLocks noChangeAspect="1"/>
        </xdr:cNvPicPr>
      </xdr:nvPicPr>
      <xdr:blipFill>
        <a:blip xmlns:r="http://schemas.openxmlformats.org/officeDocument/2006/relationships" r:embed="rId1"/>
        <a:stretch>
          <a:fillRect/>
        </a:stretch>
      </xdr:blipFill>
      <xdr:spPr bwMode="auto">
        <a:xfrm>
          <a:off x="1400175" y="631031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26" name="Picture 363" descr="https://apps.fldfs.com/SURVEY/Images/spacer.gif">
          <a:extLst>
            <a:ext uri="{FF2B5EF4-FFF2-40B4-BE49-F238E27FC236}">
              <a16:creationId xmlns:a16="http://schemas.microsoft.com/office/drawing/2014/main" id="{00000000-0008-0000-0A00-00009A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27" name="Picture 363" descr="https://apps.fldfs.com/SURVEY/Images/spacer.gif">
          <a:extLst>
            <a:ext uri="{FF2B5EF4-FFF2-40B4-BE49-F238E27FC236}">
              <a16:creationId xmlns:a16="http://schemas.microsoft.com/office/drawing/2014/main" id="{00000000-0008-0000-0A00-00009B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28" name="Picture 363" descr="https://apps.fldfs.com/SURVEY/Images/spacer.gif">
          <a:extLst>
            <a:ext uri="{FF2B5EF4-FFF2-40B4-BE49-F238E27FC236}">
              <a16:creationId xmlns:a16="http://schemas.microsoft.com/office/drawing/2014/main" id="{00000000-0008-0000-0A00-00009C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29" name="Picture 363" descr="https://apps.fldfs.com/SURVEY/Images/spacer.gif">
          <a:extLst>
            <a:ext uri="{FF2B5EF4-FFF2-40B4-BE49-F238E27FC236}">
              <a16:creationId xmlns:a16="http://schemas.microsoft.com/office/drawing/2014/main" id="{00000000-0008-0000-0A00-00009D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0" name="Picture 363" descr="https://apps.fldfs.com/SURVEY/Images/spacer.gif">
          <a:extLst>
            <a:ext uri="{FF2B5EF4-FFF2-40B4-BE49-F238E27FC236}">
              <a16:creationId xmlns:a16="http://schemas.microsoft.com/office/drawing/2014/main" id="{00000000-0008-0000-0A00-00009E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1" name="Picture 363" descr="https://apps.fldfs.com/SURVEY/Images/spacer.gif">
          <a:extLst>
            <a:ext uri="{FF2B5EF4-FFF2-40B4-BE49-F238E27FC236}">
              <a16:creationId xmlns:a16="http://schemas.microsoft.com/office/drawing/2014/main" id="{00000000-0008-0000-0A00-00009F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2" name="Picture 363" descr="https://apps.fldfs.com/SURVEY/Images/spacer.gif">
          <a:extLst>
            <a:ext uri="{FF2B5EF4-FFF2-40B4-BE49-F238E27FC236}">
              <a16:creationId xmlns:a16="http://schemas.microsoft.com/office/drawing/2014/main" id="{00000000-0008-0000-0A00-0000A0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3" name="Picture 363" descr="https://apps.fldfs.com/SURVEY/Images/spacer.gif">
          <a:extLst>
            <a:ext uri="{FF2B5EF4-FFF2-40B4-BE49-F238E27FC236}">
              <a16:creationId xmlns:a16="http://schemas.microsoft.com/office/drawing/2014/main" id="{00000000-0008-0000-0A00-0000A1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4" name="Picture 363" descr="https://apps.fldfs.com/SURVEY/Images/spacer.gif">
          <a:extLst>
            <a:ext uri="{FF2B5EF4-FFF2-40B4-BE49-F238E27FC236}">
              <a16:creationId xmlns:a16="http://schemas.microsoft.com/office/drawing/2014/main" id="{00000000-0008-0000-0A00-0000A2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5" name="Picture 363" descr="https://apps.fldfs.com/SURVEY/Images/spacer.gif">
          <a:extLst>
            <a:ext uri="{FF2B5EF4-FFF2-40B4-BE49-F238E27FC236}">
              <a16:creationId xmlns:a16="http://schemas.microsoft.com/office/drawing/2014/main" id="{00000000-0008-0000-0A00-0000A3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6" name="Picture 363" descr="https://apps.fldfs.com/SURVEY/Images/spacer.gif">
          <a:extLst>
            <a:ext uri="{FF2B5EF4-FFF2-40B4-BE49-F238E27FC236}">
              <a16:creationId xmlns:a16="http://schemas.microsoft.com/office/drawing/2014/main" id="{00000000-0008-0000-0A00-0000A4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7" name="Picture 363" descr="https://apps.fldfs.com/SURVEY/Images/spacer.gif">
          <a:extLst>
            <a:ext uri="{FF2B5EF4-FFF2-40B4-BE49-F238E27FC236}">
              <a16:creationId xmlns:a16="http://schemas.microsoft.com/office/drawing/2014/main" id="{00000000-0008-0000-0A00-0000A5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8" name="Picture 363" descr="https://apps.fldfs.com/SURVEY/Images/spacer.gif">
          <a:extLst>
            <a:ext uri="{FF2B5EF4-FFF2-40B4-BE49-F238E27FC236}">
              <a16:creationId xmlns:a16="http://schemas.microsoft.com/office/drawing/2014/main" id="{00000000-0008-0000-0A00-0000A6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39" name="Picture 363" descr="https://apps.fldfs.com/SURVEY/Images/spacer.gif">
          <a:extLst>
            <a:ext uri="{FF2B5EF4-FFF2-40B4-BE49-F238E27FC236}">
              <a16:creationId xmlns:a16="http://schemas.microsoft.com/office/drawing/2014/main" id="{00000000-0008-0000-0A00-0000A7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40" name="Picture 363" descr="https://apps.fldfs.com/SURVEY/Images/spacer.gif">
          <a:extLst>
            <a:ext uri="{FF2B5EF4-FFF2-40B4-BE49-F238E27FC236}">
              <a16:creationId xmlns:a16="http://schemas.microsoft.com/office/drawing/2014/main" id="{00000000-0008-0000-0A00-0000A8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41" name="Picture 363" descr="https://apps.fldfs.com/SURVEY/Images/spacer.gif">
          <a:extLst>
            <a:ext uri="{FF2B5EF4-FFF2-40B4-BE49-F238E27FC236}">
              <a16:creationId xmlns:a16="http://schemas.microsoft.com/office/drawing/2014/main" id="{00000000-0008-0000-0A00-0000A9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42" name="Picture 363" descr="https://apps.fldfs.com/SURVEY/Images/spacer.gif">
          <a:extLst>
            <a:ext uri="{FF2B5EF4-FFF2-40B4-BE49-F238E27FC236}">
              <a16:creationId xmlns:a16="http://schemas.microsoft.com/office/drawing/2014/main" id="{00000000-0008-0000-0A00-0000AA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324</xdr:row>
      <xdr:rowOff>0</xdr:rowOff>
    </xdr:from>
    <xdr:to>
      <xdr:col>8</xdr:col>
      <xdr:colOff>9525</xdr:colOff>
      <xdr:row>324</xdr:row>
      <xdr:rowOff>9525</xdr:rowOff>
    </xdr:to>
    <xdr:pic>
      <xdr:nvPicPr>
        <xdr:cNvPr id="3243" name="Picture 363" descr="https://apps.fldfs.com/SURVEY/Images/spacer.gif">
          <a:extLst>
            <a:ext uri="{FF2B5EF4-FFF2-40B4-BE49-F238E27FC236}">
              <a16:creationId xmlns:a16="http://schemas.microsoft.com/office/drawing/2014/main" id="{00000000-0008-0000-0A00-0000AB0C0000}"/>
            </a:ext>
          </a:extLst>
        </xdr:cNvPr>
        <xdr:cNvPicPr>
          <a:picLocks noChangeAspect="1"/>
        </xdr:cNvPicPr>
      </xdr:nvPicPr>
      <xdr:blipFill>
        <a:blip xmlns:r="http://schemas.openxmlformats.org/officeDocument/2006/relationships" r:embed="rId1"/>
        <a:stretch>
          <a:fillRect/>
        </a:stretch>
      </xdr:blipFill>
      <xdr:spPr bwMode="auto">
        <a:xfrm>
          <a:off x="1400175" y="632936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44" name="Picture 363" descr="https://apps.fldfs.com/SURVEY/Images/spacer.gif">
          <a:extLst>
            <a:ext uri="{FF2B5EF4-FFF2-40B4-BE49-F238E27FC236}">
              <a16:creationId xmlns:a16="http://schemas.microsoft.com/office/drawing/2014/main" id="{00000000-0008-0000-0A00-0000AC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45" name="Picture 363" descr="https://apps.fldfs.com/SURVEY/Images/spacer.gif">
          <a:extLst>
            <a:ext uri="{FF2B5EF4-FFF2-40B4-BE49-F238E27FC236}">
              <a16:creationId xmlns:a16="http://schemas.microsoft.com/office/drawing/2014/main" id="{00000000-0008-0000-0A00-0000AD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46" name="Picture 363" descr="https://apps.fldfs.com/SURVEY/Images/spacer.gif">
          <a:extLst>
            <a:ext uri="{FF2B5EF4-FFF2-40B4-BE49-F238E27FC236}">
              <a16:creationId xmlns:a16="http://schemas.microsoft.com/office/drawing/2014/main" id="{00000000-0008-0000-0A00-0000AE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47" name="Picture 363" descr="https://apps.fldfs.com/SURVEY/Images/spacer.gif">
          <a:extLst>
            <a:ext uri="{FF2B5EF4-FFF2-40B4-BE49-F238E27FC236}">
              <a16:creationId xmlns:a16="http://schemas.microsoft.com/office/drawing/2014/main" id="{00000000-0008-0000-0A00-0000AF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48" name="Picture 363" descr="https://apps.fldfs.com/SURVEY/Images/spacer.gif">
          <a:extLst>
            <a:ext uri="{FF2B5EF4-FFF2-40B4-BE49-F238E27FC236}">
              <a16:creationId xmlns:a16="http://schemas.microsoft.com/office/drawing/2014/main" id="{00000000-0008-0000-0A00-0000B0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49" name="Picture 363" descr="https://apps.fldfs.com/SURVEY/Images/spacer.gif">
          <a:extLst>
            <a:ext uri="{FF2B5EF4-FFF2-40B4-BE49-F238E27FC236}">
              <a16:creationId xmlns:a16="http://schemas.microsoft.com/office/drawing/2014/main" id="{00000000-0008-0000-0A00-0000B1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0" name="Picture 363" descr="https://apps.fldfs.com/SURVEY/Images/spacer.gif">
          <a:extLst>
            <a:ext uri="{FF2B5EF4-FFF2-40B4-BE49-F238E27FC236}">
              <a16:creationId xmlns:a16="http://schemas.microsoft.com/office/drawing/2014/main" id="{00000000-0008-0000-0A00-0000B2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1" name="Picture 363" descr="https://apps.fldfs.com/SURVEY/Images/spacer.gif">
          <a:extLst>
            <a:ext uri="{FF2B5EF4-FFF2-40B4-BE49-F238E27FC236}">
              <a16:creationId xmlns:a16="http://schemas.microsoft.com/office/drawing/2014/main" id="{00000000-0008-0000-0A00-0000B3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2" name="Picture 363" descr="https://apps.fldfs.com/SURVEY/Images/spacer.gif">
          <a:extLst>
            <a:ext uri="{FF2B5EF4-FFF2-40B4-BE49-F238E27FC236}">
              <a16:creationId xmlns:a16="http://schemas.microsoft.com/office/drawing/2014/main" id="{00000000-0008-0000-0A00-0000B4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3" name="Picture 363" descr="https://apps.fldfs.com/SURVEY/Images/spacer.gif">
          <a:extLst>
            <a:ext uri="{FF2B5EF4-FFF2-40B4-BE49-F238E27FC236}">
              <a16:creationId xmlns:a16="http://schemas.microsoft.com/office/drawing/2014/main" id="{00000000-0008-0000-0A00-0000B5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4" name="Picture 363" descr="https://apps.fldfs.com/SURVEY/Images/spacer.gif">
          <a:extLst>
            <a:ext uri="{FF2B5EF4-FFF2-40B4-BE49-F238E27FC236}">
              <a16:creationId xmlns:a16="http://schemas.microsoft.com/office/drawing/2014/main" id="{00000000-0008-0000-0A00-0000B6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5" name="Picture 363" descr="https://apps.fldfs.com/SURVEY/Images/spacer.gif">
          <a:extLst>
            <a:ext uri="{FF2B5EF4-FFF2-40B4-BE49-F238E27FC236}">
              <a16:creationId xmlns:a16="http://schemas.microsoft.com/office/drawing/2014/main" id="{00000000-0008-0000-0A00-0000B7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6" name="Picture 363" descr="https://apps.fldfs.com/SURVEY/Images/spacer.gif">
          <a:extLst>
            <a:ext uri="{FF2B5EF4-FFF2-40B4-BE49-F238E27FC236}">
              <a16:creationId xmlns:a16="http://schemas.microsoft.com/office/drawing/2014/main" id="{00000000-0008-0000-0A00-0000B8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7" name="Picture 363" descr="https://apps.fldfs.com/SURVEY/Images/spacer.gif">
          <a:extLst>
            <a:ext uri="{FF2B5EF4-FFF2-40B4-BE49-F238E27FC236}">
              <a16:creationId xmlns:a16="http://schemas.microsoft.com/office/drawing/2014/main" id="{00000000-0008-0000-0A00-0000B9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8" name="Picture 363" descr="https://apps.fldfs.com/SURVEY/Images/spacer.gif">
          <a:extLst>
            <a:ext uri="{FF2B5EF4-FFF2-40B4-BE49-F238E27FC236}">
              <a16:creationId xmlns:a16="http://schemas.microsoft.com/office/drawing/2014/main" id="{00000000-0008-0000-0A00-0000BA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59" name="Picture 363" descr="https://apps.fldfs.com/SURVEY/Images/spacer.gif">
          <a:extLst>
            <a:ext uri="{FF2B5EF4-FFF2-40B4-BE49-F238E27FC236}">
              <a16:creationId xmlns:a16="http://schemas.microsoft.com/office/drawing/2014/main" id="{00000000-0008-0000-0A00-0000BB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60" name="Picture 363" descr="https://apps.fldfs.com/SURVEY/Images/spacer.gif">
          <a:extLst>
            <a:ext uri="{FF2B5EF4-FFF2-40B4-BE49-F238E27FC236}">
              <a16:creationId xmlns:a16="http://schemas.microsoft.com/office/drawing/2014/main" id="{00000000-0008-0000-0A00-0000BC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325</xdr:row>
      <xdr:rowOff>0</xdr:rowOff>
    </xdr:from>
    <xdr:to>
      <xdr:col>8</xdr:col>
      <xdr:colOff>9525</xdr:colOff>
      <xdr:row>325</xdr:row>
      <xdr:rowOff>9525</xdr:rowOff>
    </xdr:to>
    <xdr:pic>
      <xdr:nvPicPr>
        <xdr:cNvPr id="3261" name="Picture 363" descr="https://apps.fldfs.com/SURVEY/Images/spacer.gif">
          <a:extLst>
            <a:ext uri="{FF2B5EF4-FFF2-40B4-BE49-F238E27FC236}">
              <a16:creationId xmlns:a16="http://schemas.microsoft.com/office/drawing/2014/main" id="{00000000-0008-0000-0A00-0000BD0C0000}"/>
            </a:ext>
          </a:extLst>
        </xdr:cNvPr>
        <xdr:cNvPicPr>
          <a:picLocks noChangeAspect="1"/>
        </xdr:cNvPicPr>
      </xdr:nvPicPr>
      <xdr:blipFill>
        <a:blip xmlns:r="http://schemas.openxmlformats.org/officeDocument/2006/relationships" r:embed="rId1"/>
        <a:stretch>
          <a:fillRect/>
        </a:stretch>
      </xdr:blipFill>
      <xdr:spPr bwMode="auto">
        <a:xfrm>
          <a:off x="1400175" y="634841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2" name="Picture 363" descr="https://apps.fldfs.com/SURVEY/Images/spacer.gif">
          <a:extLst>
            <a:ext uri="{FF2B5EF4-FFF2-40B4-BE49-F238E27FC236}">
              <a16:creationId xmlns:a16="http://schemas.microsoft.com/office/drawing/2014/main" id="{00000000-0008-0000-0A00-0000BE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3" name="Picture 363" descr="https://apps.fldfs.com/SURVEY/Images/spacer.gif">
          <a:extLst>
            <a:ext uri="{FF2B5EF4-FFF2-40B4-BE49-F238E27FC236}">
              <a16:creationId xmlns:a16="http://schemas.microsoft.com/office/drawing/2014/main" id="{00000000-0008-0000-0A00-0000BF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4" name="Picture 363" descr="https://apps.fldfs.com/SURVEY/Images/spacer.gif">
          <a:extLst>
            <a:ext uri="{FF2B5EF4-FFF2-40B4-BE49-F238E27FC236}">
              <a16:creationId xmlns:a16="http://schemas.microsoft.com/office/drawing/2014/main" id="{00000000-0008-0000-0A00-0000C0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5" name="Picture 363" descr="https://apps.fldfs.com/SURVEY/Images/spacer.gif">
          <a:extLst>
            <a:ext uri="{FF2B5EF4-FFF2-40B4-BE49-F238E27FC236}">
              <a16:creationId xmlns:a16="http://schemas.microsoft.com/office/drawing/2014/main" id="{00000000-0008-0000-0A00-0000C1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6" name="Picture 363" descr="https://apps.fldfs.com/SURVEY/Images/spacer.gif">
          <a:extLst>
            <a:ext uri="{FF2B5EF4-FFF2-40B4-BE49-F238E27FC236}">
              <a16:creationId xmlns:a16="http://schemas.microsoft.com/office/drawing/2014/main" id="{00000000-0008-0000-0A00-0000C2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7" name="Picture 363" descr="https://apps.fldfs.com/SURVEY/Images/spacer.gif">
          <a:extLst>
            <a:ext uri="{FF2B5EF4-FFF2-40B4-BE49-F238E27FC236}">
              <a16:creationId xmlns:a16="http://schemas.microsoft.com/office/drawing/2014/main" id="{00000000-0008-0000-0A00-0000C3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8" name="Picture 363" descr="https://apps.fldfs.com/SURVEY/Images/spacer.gif">
          <a:extLst>
            <a:ext uri="{FF2B5EF4-FFF2-40B4-BE49-F238E27FC236}">
              <a16:creationId xmlns:a16="http://schemas.microsoft.com/office/drawing/2014/main" id="{00000000-0008-0000-0A00-0000C4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69" name="Picture 363" descr="https://apps.fldfs.com/SURVEY/Images/spacer.gif">
          <a:extLst>
            <a:ext uri="{FF2B5EF4-FFF2-40B4-BE49-F238E27FC236}">
              <a16:creationId xmlns:a16="http://schemas.microsoft.com/office/drawing/2014/main" id="{00000000-0008-0000-0A00-0000C5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0" name="Picture 363" descr="https://apps.fldfs.com/SURVEY/Images/spacer.gif">
          <a:extLst>
            <a:ext uri="{FF2B5EF4-FFF2-40B4-BE49-F238E27FC236}">
              <a16:creationId xmlns:a16="http://schemas.microsoft.com/office/drawing/2014/main" id="{00000000-0008-0000-0A00-0000C6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1" name="Picture 363" descr="https://apps.fldfs.com/SURVEY/Images/spacer.gif">
          <a:extLst>
            <a:ext uri="{FF2B5EF4-FFF2-40B4-BE49-F238E27FC236}">
              <a16:creationId xmlns:a16="http://schemas.microsoft.com/office/drawing/2014/main" id="{00000000-0008-0000-0A00-0000C7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2" name="Picture 363" descr="https://apps.fldfs.com/SURVEY/Images/spacer.gif">
          <a:extLst>
            <a:ext uri="{FF2B5EF4-FFF2-40B4-BE49-F238E27FC236}">
              <a16:creationId xmlns:a16="http://schemas.microsoft.com/office/drawing/2014/main" id="{00000000-0008-0000-0A00-0000C8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3" name="Picture 363" descr="https://apps.fldfs.com/SURVEY/Images/spacer.gif">
          <a:extLst>
            <a:ext uri="{FF2B5EF4-FFF2-40B4-BE49-F238E27FC236}">
              <a16:creationId xmlns:a16="http://schemas.microsoft.com/office/drawing/2014/main" id="{00000000-0008-0000-0A00-0000C9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4" name="Picture 363" descr="https://apps.fldfs.com/SURVEY/Images/spacer.gif">
          <a:extLst>
            <a:ext uri="{FF2B5EF4-FFF2-40B4-BE49-F238E27FC236}">
              <a16:creationId xmlns:a16="http://schemas.microsoft.com/office/drawing/2014/main" id="{00000000-0008-0000-0A00-0000CA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5" name="Picture 363" descr="https://apps.fldfs.com/SURVEY/Images/spacer.gif">
          <a:extLst>
            <a:ext uri="{FF2B5EF4-FFF2-40B4-BE49-F238E27FC236}">
              <a16:creationId xmlns:a16="http://schemas.microsoft.com/office/drawing/2014/main" id="{00000000-0008-0000-0A00-0000CB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6" name="Picture 363" descr="https://apps.fldfs.com/SURVEY/Images/spacer.gif">
          <a:extLst>
            <a:ext uri="{FF2B5EF4-FFF2-40B4-BE49-F238E27FC236}">
              <a16:creationId xmlns:a16="http://schemas.microsoft.com/office/drawing/2014/main" id="{00000000-0008-0000-0A00-0000CC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7" name="Picture 363" descr="https://apps.fldfs.com/SURVEY/Images/spacer.gif">
          <a:extLst>
            <a:ext uri="{FF2B5EF4-FFF2-40B4-BE49-F238E27FC236}">
              <a16:creationId xmlns:a16="http://schemas.microsoft.com/office/drawing/2014/main" id="{00000000-0008-0000-0A00-0000CD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8" name="Picture 363" descr="https://apps.fldfs.com/SURVEY/Images/spacer.gif">
          <a:extLst>
            <a:ext uri="{FF2B5EF4-FFF2-40B4-BE49-F238E27FC236}">
              <a16:creationId xmlns:a16="http://schemas.microsoft.com/office/drawing/2014/main" id="{00000000-0008-0000-0A00-0000CE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326</xdr:row>
      <xdr:rowOff>0</xdr:rowOff>
    </xdr:from>
    <xdr:to>
      <xdr:col>8</xdr:col>
      <xdr:colOff>9525</xdr:colOff>
      <xdr:row>326</xdr:row>
      <xdr:rowOff>9525</xdr:rowOff>
    </xdr:to>
    <xdr:pic>
      <xdr:nvPicPr>
        <xdr:cNvPr id="3279" name="Picture 363" descr="https://apps.fldfs.com/SURVEY/Images/spacer.gif">
          <a:extLst>
            <a:ext uri="{FF2B5EF4-FFF2-40B4-BE49-F238E27FC236}">
              <a16:creationId xmlns:a16="http://schemas.microsoft.com/office/drawing/2014/main" id="{00000000-0008-0000-0A00-0000CF0C0000}"/>
            </a:ext>
          </a:extLst>
        </xdr:cNvPr>
        <xdr:cNvPicPr>
          <a:picLocks noChangeAspect="1"/>
        </xdr:cNvPicPr>
      </xdr:nvPicPr>
      <xdr:blipFill>
        <a:blip xmlns:r="http://schemas.openxmlformats.org/officeDocument/2006/relationships" r:embed="rId1"/>
        <a:stretch>
          <a:fillRect/>
        </a:stretch>
      </xdr:blipFill>
      <xdr:spPr bwMode="auto">
        <a:xfrm>
          <a:off x="1400175" y="636746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0" name="Picture 363" descr="https://apps.fldfs.com/SURVEY/Images/spacer.gif">
          <a:extLst>
            <a:ext uri="{FF2B5EF4-FFF2-40B4-BE49-F238E27FC236}">
              <a16:creationId xmlns:a16="http://schemas.microsoft.com/office/drawing/2014/main" id="{00000000-0008-0000-0A00-0000D0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1" name="Picture 363" descr="https://apps.fldfs.com/SURVEY/Images/spacer.gif">
          <a:extLst>
            <a:ext uri="{FF2B5EF4-FFF2-40B4-BE49-F238E27FC236}">
              <a16:creationId xmlns:a16="http://schemas.microsoft.com/office/drawing/2014/main" id="{00000000-0008-0000-0A00-0000D1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2" name="Picture 363" descr="https://apps.fldfs.com/SURVEY/Images/spacer.gif">
          <a:extLst>
            <a:ext uri="{FF2B5EF4-FFF2-40B4-BE49-F238E27FC236}">
              <a16:creationId xmlns:a16="http://schemas.microsoft.com/office/drawing/2014/main" id="{00000000-0008-0000-0A00-0000D2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3" name="Picture 363" descr="https://apps.fldfs.com/SURVEY/Images/spacer.gif">
          <a:extLst>
            <a:ext uri="{FF2B5EF4-FFF2-40B4-BE49-F238E27FC236}">
              <a16:creationId xmlns:a16="http://schemas.microsoft.com/office/drawing/2014/main" id="{00000000-0008-0000-0A00-0000D3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4" name="Picture 363" descr="https://apps.fldfs.com/SURVEY/Images/spacer.gif">
          <a:extLst>
            <a:ext uri="{FF2B5EF4-FFF2-40B4-BE49-F238E27FC236}">
              <a16:creationId xmlns:a16="http://schemas.microsoft.com/office/drawing/2014/main" id="{00000000-0008-0000-0A00-0000D4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5" name="Picture 363" descr="https://apps.fldfs.com/SURVEY/Images/spacer.gif">
          <a:extLst>
            <a:ext uri="{FF2B5EF4-FFF2-40B4-BE49-F238E27FC236}">
              <a16:creationId xmlns:a16="http://schemas.microsoft.com/office/drawing/2014/main" id="{00000000-0008-0000-0A00-0000D5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6" name="Picture 363" descr="https://apps.fldfs.com/SURVEY/Images/spacer.gif">
          <a:extLst>
            <a:ext uri="{FF2B5EF4-FFF2-40B4-BE49-F238E27FC236}">
              <a16:creationId xmlns:a16="http://schemas.microsoft.com/office/drawing/2014/main" id="{00000000-0008-0000-0A00-0000D6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7" name="Picture 363" descr="https://apps.fldfs.com/SURVEY/Images/spacer.gif">
          <a:extLst>
            <a:ext uri="{FF2B5EF4-FFF2-40B4-BE49-F238E27FC236}">
              <a16:creationId xmlns:a16="http://schemas.microsoft.com/office/drawing/2014/main" id="{00000000-0008-0000-0A00-0000D7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8" name="Picture 363" descr="https://apps.fldfs.com/SURVEY/Images/spacer.gif">
          <a:extLst>
            <a:ext uri="{FF2B5EF4-FFF2-40B4-BE49-F238E27FC236}">
              <a16:creationId xmlns:a16="http://schemas.microsoft.com/office/drawing/2014/main" id="{00000000-0008-0000-0A00-0000D8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89" name="Picture 363" descr="https://apps.fldfs.com/SURVEY/Images/spacer.gif">
          <a:extLst>
            <a:ext uri="{FF2B5EF4-FFF2-40B4-BE49-F238E27FC236}">
              <a16:creationId xmlns:a16="http://schemas.microsoft.com/office/drawing/2014/main" id="{00000000-0008-0000-0A00-0000D9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0" name="Picture 363" descr="https://apps.fldfs.com/SURVEY/Images/spacer.gif">
          <a:extLst>
            <a:ext uri="{FF2B5EF4-FFF2-40B4-BE49-F238E27FC236}">
              <a16:creationId xmlns:a16="http://schemas.microsoft.com/office/drawing/2014/main" id="{00000000-0008-0000-0A00-0000DA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1" name="Picture 363" descr="https://apps.fldfs.com/SURVEY/Images/spacer.gif">
          <a:extLst>
            <a:ext uri="{FF2B5EF4-FFF2-40B4-BE49-F238E27FC236}">
              <a16:creationId xmlns:a16="http://schemas.microsoft.com/office/drawing/2014/main" id="{00000000-0008-0000-0A00-0000DB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2" name="Picture 363" descr="https://apps.fldfs.com/SURVEY/Images/spacer.gif">
          <a:extLst>
            <a:ext uri="{FF2B5EF4-FFF2-40B4-BE49-F238E27FC236}">
              <a16:creationId xmlns:a16="http://schemas.microsoft.com/office/drawing/2014/main" id="{00000000-0008-0000-0A00-0000DC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3" name="Picture 363" descr="https://apps.fldfs.com/SURVEY/Images/spacer.gif">
          <a:extLst>
            <a:ext uri="{FF2B5EF4-FFF2-40B4-BE49-F238E27FC236}">
              <a16:creationId xmlns:a16="http://schemas.microsoft.com/office/drawing/2014/main" id="{00000000-0008-0000-0A00-0000DD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4" name="Picture 363" descr="https://apps.fldfs.com/SURVEY/Images/spacer.gif">
          <a:extLst>
            <a:ext uri="{FF2B5EF4-FFF2-40B4-BE49-F238E27FC236}">
              <a16:creationId xmlns:a16="http://schemas.microsoft.com/office/drawing/2014/main" id="{00000000-0008-0000-0A00-0000DE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5" name="Picture 363" descr="https://apps.fldfs.com/SURVEY/Images/spacer.gif">
          <a:extLst>
            <a:ext uri="{FF2B5EF4-FFF2-40B4-BE49-F238E27FC236}">
              <a16:creationId xmlns:a16="http://schemas.microsoft.com/office/drawing/2014/main" id="{00000000-0008-0000-0A00-0000DF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6" name="Picture 363" descr="https://apps.fldfs.com/SURVEY/Images/spacer.gif">
          <a:extLst>
            <a:ext uri="{FF2B5EF4-FFF2-40B4-BE49-F238E27FC236}">
              <a16:creationId xmlns:a16="http://schemas.microsoft.com/office/drawing/2014/main" id="{00000000-0008-0000-0A00-0000E0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327</xdr:row>
      <xdr:rowOff>0</xdr:rowOff>
    </xdr:from>
    <xdr:to>
      <xdr:col>8</xdr:col>
      <xdr:colOff>9525</xdr:colOff>
      <xdr:row>327</xdr:row>
      <xdr:rowOff>9525</xdr:rowOff>
    </xdr:to>
    <xdr:pic>
      <xdr:nvPicPr>
        <xdr:cNvPr id="3297" name="Picture 363" descr="https://apps.fldfs.com/SURVEY/Images/spacer.gif">
          <a:extLst>
            <a:ext uri="{FF2B5EF4-FFF2-40B4-BE49-F238E27FC236}">
              <a16:creationId xmlns:a16="http://schemas.microsoft.com/office/drawing/2014/main" id="{00000000-0008-0000-0A00-0000E10C0000}"/>
            </a:ext>
          </a:extLst>
        </xdr:cNvPr>
        <xdr:cNvPicPr>
          <a:picLocks noChangeAspect="1"/>
        </xdr:cNvPicPr>
      </xdr:nvPicPr>
      <xdr:blipFill>
        <a:blip xmlns:r="http://schemas.openxmlformats.org/officeDocument/2006/relationships" r:embed="rId1"/>
        <a:stretch>
          <a:fillRect/>
        </a:stretch>
      </xdr:blipFill>
      <xdr:spPr bwMode="auto">
        <a:xfrm>
          <a:off x="1400175" y="638651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298" name="Picture 363" descr="https://apps.fldfs.com/SURVEY/Images/spacer.gif">
          <a:extLst>
            <a:ext uri="{FF2B5EF4-FFF2-40B4-BE49-F238E27FC236}">
              <a16:creationId xmlns:a16="http://schemas.microsoft.com/office/drawing/2014/main" id="{00000000-0008-0000-0A00-0000E2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299" name="Picture 363" descr="https://apps.fldfs.com/SURVEY/Images/spacer.gif">
          <a:extLst>
            <a:ext uri="{FF2B5EF4-FFF2-40B4-BE49-F238E27FC236}">
              <a16:creationId xmlns:a16="http://schemas.microsoft.com/office/drawing/2014/main" id="{00000000-0008-0000-0A00-0000E3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0" name="Picture 363" descr="https://apps.fldfs.com/SURVEY/Images/spacer.gif">
          <a:extLst>
            <a:ext uri="{FF2B5EF4-FFF2-40B4-BE49-F238E27FC236}">
              <a16:creationId xmlns:a16="http://schemas.microsoft.com/office/drawing/2014/main" id="{00000000-0008-0000-0A00-0000E4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1" name="Picture 363" descr="https://apps.fldfs.com/SURVEY/Images/spacer.gif">
          <a:extLst>
            <a:ext uri="{FF2B5EF4-FFF2-40B4-BE49-F238E27FC236}">
              <a16:creationId xmlns:a16="http://schemas.microsoft.com/office/drawing/2014/main" id="{00000000-0008-0000-0A00-0000E5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2" name="Picture 363" descr="https://apps.fldfs.com/SURVEY/Images/spacer.gif">
          <a:extLst>
            <a:ext uri="{FF2B5EF4-FFF2-40B4-BE49-F238E27FC236}">
              <a16:creationId xmlns:a16="http://schemas.microsoft.com/office/drawing/2014/main" id="{00000000-0008-0000-0A00-0000E6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3" name="Picture 363" descr="https://apps.fldfs.com/SURVEY/Images/spacer.gif">
          <a:extLst>
            <a:ext uri="{FF2B5EF4-FFF2-40B4-BE49-F238E27FC236}">
              <a16:creationId xmlns:a16="http://schemas.microsoft.com/office/drawing/2014/main" id="{00000000-0008-0000-0A00-0000E7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4" name="Picture 363" descr="https://apps.fldfs.com/SURVEY/Images/spacer.gif">
          <a:extLst>
            <a:ext uri="{FF2B5EF4-FFF2-40B4-BE49-F238E27FC236}">
              <a16:creationId xmlns:a16="http://schemas.microsoft.com/office/drawing/2014/main" id="{00000000-0008-0000-0A00-0000E8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5" name="Picture 363" descr="https://apps.fldfs.com/SURVEY/Images/spacer.gif">
          <a:extLst>
            <a:ext uri="{FF2B5EF4-FFF2-40B4-BE49-F238E27FC236}">
              <a16:creationId xmlns:a16="http://schemas.microsoft.com/office/drawing/2014/main" id="{00000000-0008-0000-0A00-0000E9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6" name="Picture 363" descr="https://apps.fldfs.com/SURVEY/Images/spacer.gif">
          <a:extLst>
            <a:ext uri="{FF2B5EF4-FFF2-40B4-BE49-F238E27FC236}">
              <a16:creationId xmlns:a16="http://schemas.microsoft.com/office/drawing/2014/main" id="{00000000-0008-0000-0A00-0000EA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7" name="Picture 363" descr="https://apps.fldfs.com/SURVEY/Images/spacer.gif">
          <a:extLst>
            <a:ext uri="{FF2B5EF4-FFF2-40B4-BE49-F238E27FC236}">
              <a16:creationId xmlns:a16="http://schemas.microsoft.com/office/drawing/2014/main" id="{00000000-0008-0000-0A00-0000EB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8" name="Picture 363" descr="https://apps.fldfs.com/SURVEY/Images/spacer.gif">
          <a:extLst>
            <a:ext uri="{FF2B5EF4-FFF2-40B4-BE49-F238E27FC236}">
              <a16:creationId xmlns:a16="http://schemas.microsoft.com/office/drawing/2014/main" id="{00000000-0008-0000-0A00-0000EC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09" name="Picture 363" descr="https://apps.fldfs.com/SURVEY/Images/spacer.gif">
          <a:extLst>
            <a:ext uri="{FF2B5EF4-FFF2-40B4-BE49-F238E27FC236}">
              <a16:creationId xmlns:a16="http://schemas.microsoft.com/office/drawing/2014/main" id="{00000000-0008-0000-0A00-0000ED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10" name="Picture 363" descr="https://apps.fldfs.com/SURVEY/Images/spacer.gif">
          <a:extLst>
            <a:ext uri="{FF2B5EF4-FFF2-40B4-BE49-F238E27FC236}">
              <a16:creationId xmlns:a16="http://schemas.microsoft.com/office/drawing/2014/main" id="{00000000-0008-0000-0A00-0000EE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11" name="Picture 363" descr="https://apps.fldfs.com/SURVEY/Images/spacer.gif">
          <a:extLst>
            <a:ext uri="{FF2B5EF4-FFF2-40B4-BE49-F238E27FC236}">
              <a16:creationId xmlns:a16="http://schemas.microsoft.com/office/drawing/2014/main" id="{00000000-0008-0000-0A00-0000EF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12" name="Picture 363" descr="https://apps.fldfs.com/SURVEY/Images/spacer.gif">
          <a:extLst>
            <a:ext uri="{FF2B5EF4-FFF2-40B4-BE49-F238E27FC236}">
              <a16:creationId xmlns:a16="http://schemas.microsoft.com/office/drawing/2014/main" id="{00000000-0008-0000-0A00-0000F0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13" name="Picture 363" descr="https://apps.fldfs.com/SURVEY/Images/spacer.gif">
          <a:extLst>
            <a:ext uri="{FF2B5EF4-FFF2-40B4-BE49-F238E27FC236}">
              <a16:creationId xmlns:a16="http://schemas.microsoft.com/office/drawing/2014/main" id="{00000000-0008-0000-0A00-0000F1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14" name="Picture 363" descr="https://apps.fldfs.com/SURVEY/Images/spacer.gif">
          <a:extLst>
            <a:ext uri="{FF2B5EF4-FFF2-40B4-BE49-F238E27FC236}">
              <a16:creationId xmlns:a16="http://schemas.microsoft.com/office/drawing/2014/main" id="{00000000-0008-0000-0A00-0000F2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328</xdr:row>
      <xdr:rowOff>0</xdr:rowOff>
    </xdr:from>
    <xdr:to>
      <xdr:col>8</xdr:col>
      <xdr:colOff>9525</xdr:colOff>
      <xdr:row>328</xdr:row>
      <xdr:rowOff>9525</xdr:rowOff>
    </xdr:to>
    <xdr:pic>
      <xdr:nvPicPr>
        <xdr:cNvPr id="3315" name="Picture 363" descr="https://apps.fldfs.com/SURVEY/Images/spacer.gif">
          <a:extLst>
            <a:ext uri="{FF2B5EF4-FFF2-40B4-BE49-F238E27FC236}">
              <a16:creationId xmlns:a16="http://schemas.microsoft.com/office/drawing/2014/main" id="{00000000-0008-0000-0A00-0000F30C0000}"/>
            </a:ext>
          </a:extLst>
        </xdr:cNvPr>
        <xdr:cNvPicPr>
          <a:picLocks noChangeAspect="1"/>
        </xdr:cNvPicPr>
      </xdr:nvPicPr>
      <xdr:blipFill>
        <a:blip xmlns:r="http://schemas.openxmlformats.org/officeDocument/2006/relationships" r:embed="rId1"/>
        <a:stretch>
          <a:fillRect/>
        </a:stretch>
      </xdr:blipFill>
      <xdr:spPr bwMode="auto">
        <a:xfrm>
          <a:off x="1400175" y="640556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16" name="Picture 363" descr="https://apps.fldfs.com/SURVEY/Images/spacer.gif">
          <a:extLst>
            <a:ext uri="{FF2B5EF4-FFF2-40B4-BE49-F238E27FC236}">
              <a16:creationId xmlns:a16="http://schemas.microsoft.com/office/drawing/2014/main" id="{00000000-0008-0000-0A00-0000F4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17" name="Picture 363" descr="https://apps.fldfs.com/SURVEY/Images/spacer.gif">
          <a:extLst>
            <a:ext uri="{FF2B5EF4-FFF2-40B4-BE49-F238E27FC236}">
              <a16:creationId xmlns:a16="http://schemas.microsoft.com/office/drawing/2014/main" id="{00000000-0008-0000-0A00-0000F5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18" name="Picture 363" descr="https://apps.fldfs.com/SURVEY/Images/spacer.gif">
          <a:extLst>
            <a:ext uri="{FF2B5EF4-FFF2-40B4-BE49-F238E27FC236}">
              <a16:creationId xmlns:a16="http://schemas.microsoft.com/office/drawing/2014/main" id="{00000000-0008-0000-0A00-0000F6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19" name="Picture 363" descr="https://apps.fldfs.com/SURVEY/Images/spacer.gif">
          <a:extLst>
            <a:ext uri="{FF2B5EF4-FFF2-40B4-BE49-F238E27FC236}">
              <a16:creationId xmlns:a16="http://schemas.microsoft.com/office/drawing/2014/main" id="{00000000-0008-0000-0A00-0000F7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0" name="Picture 363" descr="https://apps.fldfs.com/SURVEY/Images/spacer.gif">
          <a:extLst>
            <a:ext uri="{FF2B5EF4-FFF2-40B4-BE49-F238E27FC236}">
              <a16:creationId xmlns:a16="http://schemas.microsoft.com/office/drawing/2014/main" id="{00000000-0008-0000-0A00-0000F8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1" name="Picture 363" descr="https://apps.fldfs.com/SURVEY/Images/spacer.gif">
          <a:extLst>
            <a:ext uri="{FF2B5EF4-FFF2-40B4-BE49-F238E27FC236}">
              <a16:creationId xmlns:a16="http://schemas.microsoft.com/office/drawing/2014/main" id="{00000000-0008-0000-0A00-0000F9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2" name="Picture 363" descr="https://apps.fldfs.com/SURVEY/Images/spacer.gif">
          <a:extLst>
            <a:ext uri="{FF2B5EF4-FFF2-40B4-BE49-F238E27FC236}">
              <a16:creationId xmlns:a16="http://schemas.microsoft.com/office/drawing/2014/main" id="{00000000-0008-0000-0A00-0000FA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3" name="Picture 363" descr="https://apps.fldfs.com/SURVEY/Images/spacer.gif">
          <a:extLst>
            <a:ext uri="{FF2B5EF4-FFF2-40B4-BE49-F238E27FC236}">
              <a16:creationId xmlns:a16="http://schemas.microsoft.com/office/drawing/2014/main" id="{00000000-0008-0000-0A00-0000FB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4" name="Picture 363" descr="https://apps.fldfs.com/SURVEY/Images/spacer.gif">
          <a:extLst>
            <a:ext uri="{FF2B5EF4-FFF2-40B4-BE49-F238E27FC236}">
              <a16:creationId xmlns:a16="http://schemas.microsoft.com/office/drawing/2014/main" id="{00000000-0008-0000-0A00-0000FC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5" name="Picture 363" descr="https://apps.fldfs.com/SURVEY/Images/spacer.gif">
          <a:extLst>
            <a:ext uri="{FF2B5EF4-FFF2-40B4-BE49-F238E27FC236}">
              <a16:creationId xmlns:a16="http://schemas.microsoft.com/office/drawing/2014/main" id="{00000000-0008-0000-0A00-0000FD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6" name="Picture 363" descr="https://apps.fldfs.com/SURVEY/Images/spacer.gif">
          <a:extLst>
            <a:ext uri="{FF2B5EF4-FFF2-40B4-BE49-F238E27FC236}">
              <a16:creationId xmlns:a16="http://schemas.microsoft.com/office/drawing/2014/main" id="{00000000-0008-0000-0A00-0000FE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7" name="Picture 363" descr="https://apps.fldfs.com/SURVEY/Images/spacer.gif">
          <a:extLst>
            <a:ext uri="{FF2B5EF4-FFF2-40B4-BE49-F238E27FC236}">
              <a16:creationId xmlns:a16="http://schemas.microsoft.com/office/drawing/2014/main" id="{00000000-0008-0000-0A00-0000FF0C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8" name="Picture 363" descr="https://apps.fldfs.com/SURVEY/Images/spacer.gif">
          <a:extLst>
            <a:ext uri="{FF2B5EF4-FFF2-40B4-BE49-F238E27FC236}">
              <a16:creationId xmlns:a16="http://schemas.microsoft.com/office/drawing/2014/main" id="{00000000-0008-0000-0A00-0000000D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29" name="Picture 363" descr="https://apps.fldfs.com/SURVEY/Images/spacer.gif">
          <a:extLst>
            <a:ext uri="{FF2B5EF4-FFF2-40B4-BE49-F238E27FC236}">
              <a16:creationId xmlns:a16="http://schemas.microsoft.com/office/drawing/2014/main" id="{00000000-0008-0000-0A00-0000010D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30" name="Picture 363" descr="https://apps.fldfs.com/SURVEY/Images/spacer.gif">
          <a:extLst>
            <a:ext uri="{FF2B5EF4-FFF2-40B4-BE49-F238E27FC236}">
              <a16:creationId xmlns:a16="http://schemas.microsoft.com/office/drawing/2014/main" id="{00000000-0008-0000-0A00-0000020D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31" name="Picture 363" descr="https://apps.fldfs.com/SURVEY/Images/spacer.gif">
          <a:extLst>
            <a:ext uri="{FF2B5EF4-FFF2-40B4-BE49-F238E27FC236}">
              <a16:creationId xmlns:a16="http://schemas.microsoft.com/office/drawing/2014/main" id="{00000000-0008-0000-0A00-0000030D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32" name="Picture 363" descr="https://apps.fldfs.com/SURVEY/Images/spacer.gif">
          <a:extLst>
            <a:ext uri="{FF2B5EF4-FFF2-40B4-BE49-F238E27FC236}">
              <a16:creationId xmlns:a16="http://schemas.microsoft.com/office/drawing/2014/main" id="{00000000-0008-0000-0A00-0000040D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329</xdr:row>
      <xdr:rowOff>0</xdr:rowOff>
    </xdr:from>
    <xdr:to>
      <xdr:col>8</xdr:col>
      <xdr:colOff>9525</xdr:colOff>
      <xdr:row>329</xdr:row>
      <xdr:rowOff>9525</xdr:rowOff>
    </xdr:to>
    <xdr:pic>
      <xdr:nvPicPr>
        <xdr:cNvPr id="3333" name="Picture 363" descr="https://apps.fldfs.com/SURVEY/Images/spacer.gif">
          <a:extLst>
            <a:ext uri="{FF2B5EF4-FFF2-40B4-BE49-F238E27FC236}">
              <a16:creationId xmlns:a16="http://schemas.microsoft.com/office/drawing/2014/main" id="{00000000-0008-0000-0A00-0000050D0000}"/>
            </a:ext>
          </a:extLst>
        </xdr:cNvPr>
        <xdr:cNvPicPr>
          <a:picLocks noChangeAspect="1"/>
        </xdr:cNvPicPr>
      </xdr:nvPicPr>
      <xdr:blipFill>
        <a:blip xmlns:r="http://schemas.openxmlformats.org/officeDocument/2006/relationships" r:embed="rId1"/>
        <a:stretch>
          <a:fillRect/>
        </a:stretch>
      </xdr:blipFill>
      <xdr:spPr bwMode="auto">
        <a:xfrm>
          <a:off x="1400175" y="64246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34" name="Picture 363" descr="https://apps.fldfs.com/SURVEY/Images/spacer.gif">
          <a:extLst>
            <a:ext uri="{FF2B5EF4-FFF2-40B4-BE49-F238E27FC236}">
              <a16:creationId xmlns:a16="http://schemas.microsoft.com/office/drawing/2014/main" id="{00000000-0008-0000-0A00-000096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35" name="Picture 363" descr="https://apps.fldfs.com/SURVEY/Images/spacer.gif">
          <a:extLst>
            <a:ext uri="{FF2B5EF4-FFF2-40B4-BE49-F238E27FC236}">
              <a16:creationId xmlns:a16="http://schemas.microsoft.com/office/drawing/2014/main" id="{00000000-0008-0000-0A00-000097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36" name="Picture 363" descr="https://apps.fldfs.com/SURVEY/Images/spacer.gif">
          <a:extLst>
            <a:ext uri="{FF2B5EF4-FFF2-40B4-BE49-F238E27FC236}">
              <a16:creationId xmlns:a16="http://schemas.microsoft.com/office/drawing/2014/main" id="{00000000-0008-0000-0A00-000098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37" name="Picture 363" descr="https://apps.fldfs.com/SURVEY/Images/spacer.gif">
          <a:extLst>
            <a:ext uri="{FF2B5EF4-FFF2-40B4-BE49-F238E27FC236}">
              <a16:creationId xmlns:a16="http://schemas.microsoft.com/office/drawing/2014/main" id="{00000000-0008-0000-0A00-000099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38" name="Picture 363" descr="https://apps.fldfs.com/SURVEY/Images/spacer.gif">
          <a:extLst>
            <a:ext uri="{FF2B5EF4-FFF2-40B4-BE49-F238E27FC236}">
              <a16:creationId xmlns:a16="http://schemas.microsoft.com/office/drawing/2014/main" id="{00000000-0008-0000-0A00-00009A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39" name="Picture 363" descr="https://apps.fldfs.com/SURVEY/Images/spacer.gif">
          <a:extLst>
            <a:ext uri="{FF2B5EF4-FFF2-40B4-BE49-F238E27FC236}">
              <a16:creationId xmlns:a16="http://schemas.microsoft.com/office/drawing/2014/main" id="{00000000-0008-0000-0A00-00009B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0" name="Picture 363" descr="https://apps.fldfs.com/SURVEY/Images/spacer.gif">
          <a:extLst>
            <a:ext uri="{FF2B5EF4-FFF2-40B4-BE49-F238E27FC236}">
              <a16:creationId xmlns:a16="http://schemas.microsoft.com/office/drawing/2014/main" id="{00000000-0008-0000-0A00-00009C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1" name="Picture 363" descr="https://apps.fldfs.com/SURVEY/Images/spacer.gif">
          <a:extLst>
            <a:ext uri="{FF2B5EF4-FFF2-40B4-BE49-F238E27FC236}">
              <a16:creationId xmlns:a16="http://schemas.microsoft.com/office/drawing/2014/main" id="{00000000-0008-0000-0A00-00009D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2" name="Picture 363" descr="https://apps.fldfs.com/SURVEY/Images/spacer.gif">
          <a:extLst>
            <a:ext uri="{FF2B5EF4-FFF2-40B4-BE49-F238E27FC236}">
              <a16:creationId xmlns:a16="http://schemas.microsoft.com/office/drawing/2014/main" id="{00000000-0008-0000-0A00-00009E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3" name="Picture 363" descr="https://apps.fldfs.com/SURVEY/Images/spacer.gif">
          <a:extLst>
            <a:ext uri="{FF2B5EF4-FFF2-40B4-BE49-F238E27FC236}">
              <a16:creationId xmlns:a16="http://schemas.microsoft.com/office/drawing/2014/main" id="{00000000-0008-0000-0A00-00009F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4" name="Picture 363" descr="https://apps.fldfs.com/SURVEY/Images/spacer.gif">
          <a:extLst>
            <a:ext uri="{FF2B5EF4-FFF2-40B4-BE49-F238E27FC236}">
              <a16:creationId xmlns:a16="http://schemas.microsoft.com/office/drawing/2014/main" id="{00000000-0008-0000-0A00-0000A0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5" name="Picture 363" descr="https://apps.fldfs.com/SURVEY/Images/spacer.gif">
          <a:extLst>
            <a:ext uri="{FF2B5EF4-FFF2-40B4-BE49-F238E27FC236}">
              <a16:creationId xmlns:a16="http://schemas.microsoft.com/office/drawing/2014/main" id="{00000000-0008-0000-0A00-0000A1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6" name="Picture 363" descr="https://apps.fldfs.com/SURVEY/Images/spacer.gif">
          <a:extLst>
            <a:ext uri="{FF2B5EF4-FFF2-40B4-BE49-F238E27FC236}">
              <a16:creationId xmlns:a16="http://schemas.microsoft.com/office/drawing/2014/main" id="{00000000-0008-0000-0A00-0000A2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7" name="Picture 363" descr="https://apps.fldfs.com/SURVEY/Images/spacer.gif">
          <a:extLst>
            <a:ext uri="{FF2B5EF4-FFF2-40B4-BE49-F238E27FC236}">
              <a16:creationId xmlns:a16="http://schemas.microsoft.com/office/drawing/2014/main" id="{00000000-0008-0000-0A00-0000A3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8" name="Picture 363" descr="https://apps.fldfs.com/SURVEY/Images/spacer.gif">
          <a:extLst>
            <a:ext uri="{FF2B5EF4-FFF2-40B4-BE49-F238E27FC236}">
              <a16:creationId xmlns:a16="http://schemas.microsoft.com/office/drawing/2014/main" id="{00000000-0008-0000-0A00-0000A4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49" name="Picture 363" descr="https://apps.fldfs.com/SURVEY/Images/spacer.gif">
          <a:extLst>
            <a:ext uri="{FF2B5EF4-FFF2-40B4-BE49-F238E27FC236}">
              <a16:creationId xmlns:a16="http://schemas.microsoft.com/office/drawing/2014/main" id="{00000000-0008-0000-0A00-0000A5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50" name="Picture 363" descr="https://apps.fldfs.com/SURVEY/Images/spacer.gif">
          <a:extLst>
            <a:ext uri="{FF2B5EF4-FFF2-40B4-BE49-F238E27FC236}">
              <a16:creationId xmlns:a16="http://schemas.microsoft.com/office/drawing/2014/main" id="{00000000-0008-0000-0A00-0000A6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51" name="Picture 363" descr="https://apps.fldfs.com/SURVEY/Images/spacer.gif">
          <a:extLst>
            <a:ext uri="{FF2B5EF4-FFF2-40B4-BE49-F238E27FC236}">
              <a16:creationId xmlns:a16="http://schemas.microsoft.com/office/drawing/2014/main" id="{00000000-0008-0000-0A00-0000A7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52" name="Picture 363" descr="https://apps.fldfs.com/SURVEY/Images/spacer.gif">
          <a:extLst>
            <a:ext uri="{FF2B5EF4-FFF2-40B4-BE49-F238E27FC236}">
              <a16:creationId xmlns:a16="http://schemas.microsoft.com/office/drawing/2014/main" id="{00000000-0008-0000-0A00-0000A8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331</xdr:row>
      <xdr:rowOff>0</xdr:rowOff>
    </xdr:from>
    <xdr:to>
      <xdr:col>8</xdr:col>
      <xdr:colOff>9525</xdr:colOff>
      <xdr:row>331</xdr:row>
      <xdr:rowOff>9525</xdr:rowOff>
    </xdr:to>
    <xdr:pic>
      <xdr:nvPicPr>
        <xdr:cNvPr id="3753" name="Picture 363" descr="https://apps.fldfs.com/SURVEY/Images/spacer.gif">
          <a:extLst>
            <a:ext uri="{FF2B5EF4-FFF2-40B4-BE49-F238E27FC236}">
              <a16:creationId xmlns:a16="http://schemas.microsoft.com/office/drawing/2014/main" id="{00000000-0008-0000-0A00-0000A90E0000}"/>
            </a:ext>
          </a:extLst>
        </xdr:cNvPr>
        <xdr:cNvPicPr>
          <a:picLocks noChangeAspect="1"/>
        </xdr:cNvPicPr>
      </xdr:nvPicPr>
      <xdr:blipFill>
        <a:blip xmlns:r="http://schemas.openxmlformats.org/officeDocument/2006/relationships" r:embed="rId1"/>
        <a:stretch>
          <a:fillRect/>
        </a:stretch>
      </xdr:blipFill>
      <xdr:spPr bwMode="auto">
        <a:xfrm>
          <a:off x="1400175" y="646271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54" name="Picture 363" descr="https://apps.fldfs.com/SURVEY/Images/spacer.gif">
          <a:extLst>
            <a:ext uri="{FF2B5EF4-FFF2-40B4-BE49-F238E27FC236}">
              <a16:creationId xmlns:a16="http://schemas.microsoft.com/office/drawing/2014/main" id="{00000000-0008-0000-0A00-0000AA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55" name="Picture 363" descr="https://apps.fldfs.com/SURVEY/Images/spacer.gif">
          <a:extLst>
            <a:ext uri="{FF2B5EF4-FFF2-40B4-BE49-F238E27FC236}">
              <a16:creationId xmlns:a16="http://schemas.microsoft.com/office/drawing/2014/main" id="{00000000-0008-0000-0A00-0000AB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56" name="Picture 363" descr="https://apps.fldfs.com/SURVEY/Images/spacer.gif">
          <a:extLst>
            <a:ext uri="{FF2B5EF4-FFF2-40B4-BE49-F238E27FC236}">
              <a16:creationId xmlns:a16="http://schemas.microsoft.com/office/drawing/2014/main" id="{00000000-0008-0000-0A00-0000AC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57" name="Picture 363" descr="https://apps.fldfs.com/SURVEY/Images/spacer.gif">
          <a:extLst>
            <a:ext uri="{FF2B5EF4-FFF2-40B4-BE49-F238E27FC236}">
              <a16:creationId xmlns:a16="http://schemas.microsoft.com/office/drawing/2014/main" id="{00000000-0008-0000-0A00-0000AD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58" name="Picture 363" descr="https://apps.fldfs.com/SURVEY/Images/spacer.gif">
          <a:extLst>
            <a:ext uri="{FF2B5EF4-FFF2-40B4-BE49-F238E27FC236}">
              <a16:creationId xmlns:a16="http://schemas.microsoft.com/office/drawing/2014/main" id="{00000000-0008-0000-0A00-0000AE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59" name="Picture 363" descr="https://apps.fldfs.com/SURVEY/Images/spacer.gif">
          <a:extLst>
            <a:ext uri="{FF2B5EF4-FFF2-40B4-BE49-F238E27FC236}">
              <a16:creationId xmlns:a16="http://schemas.microsoft.com/office/drawing/2014/main" id="{00000000-0008-0000-0A00-0000AF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0" name="Picture 363" descr="https://apps.fldfs.com/SURVEY/Images/spacer.gif">
          <a:extLst>
            <a:ext uri="{FF2B5EF4-FFF2-40B4-BE49-F238E27FC236}">
              <a16:creationId xmlns:a16="http://schemas.microsoft.com/office/drawing/2014/main" id="{00000000-0008-0000-0A00-0000B0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1" name="Picture 363" descr="https://apps.fldfs.com/SURVEY/Images/spacer.gif">
          <a:extLst>
            <a:ext uri="{FF2B5EF4-FFF2-40B4-BE49-F238E27FC236}">
              <a16:creationId xmlns:a16="http://schemas.microsoft.com/office/drawing/2014/main" id="{00000000-0008-0000-0A00-0000B1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2" name="Picture 363" descr="https://apps.fldfs.com/SURVEY/Images/spacer.gif">
          <a:extLst>
            <a:ext uri="{FF2B5EF4-FFF2-40B4-BE49-F238E27FC236}">
              <a16:creationId xmlns:a16="http://schemas.microsoft.com/office/drawing/2014/main" id="{00000000-0008-0000-0A00-0000B2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3" name="Picture 363" descr="https://apps.fldfs.com/SURVEY/Images/spacer.gif">
          <a:extLst>
            <a:ext uri="{FF2B5EF4-FFF2-40B4-BE49-F238E27FC236}">
              <a16:creationId xmlns:a16="http://schemas.microsoft.com/office/drawing/2014/main" id="{00000000-0008-0000-0A00-0000B3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4" name="Picture 363" descr="https://apps.fldfs.com/SURVEY/Images/spacer.gif">
          <a:extLst>
            <a:ext uri="{FF2B5EF4-FFF2-40B4-BE49-F238E27FC236}">
              <a16:creationId xmlns:a16="http://schemas.microsoft.com/office/drawing/2014/main" id="{00000000-0008-0000-0A00-0000B4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5" name="Picture 363" descr="https://apps.fldfs.com/SURVEY/Images/spacer.gif">
          <a:extLst>
            <a:ext uri="{FF2B5EF4-FFF2-40B4-BE49-F238E27FC236}">
              <a16:creationId xmlns:a16="http://schemas.microsoft.com/office/drawing/2014/main" id="{00000000-0008-0000-0A00-0000B5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6" name="Picture 363" descr="https://apps.fldfs.com/SURVEY/Images/spacer.gif">
          <a:extLst>
            <a:ext uri="{FF2B5EF4-FFF2-40B4-BE49-F238E27FC236}">
              <a16:creationId xmlns:a16="http://schemas.microsoft.com/office/drawing/2014/main" id="{00000000-0008-0000-0A00-0000B6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7" name="Picture 363" descr="https://apps.fldfs.com/SURVEY/Images/spacer.gif">
          <a:extLst>
            <a:ext uri="{FF2B5EF4-FFF2-40B4-BE49-F238E27FC236}">
              <a16:creationId xmlns:a16="http://schemas.microsoft.com/office/drawing/2014/main" id="{00000000-0008-0000-0A00-0000B7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8" name="Picture 363" descr="https://apps.fldfs.com/SURVEY/Images/spacer.gif">
          <a:extLst>
            <a:ext uri="{FF2B5EF4-FFF2-40B4-BE49-F238E27FC236}">
              <a16:creationId xmlns:a16="http://schemas.microsoft.com/office/drawing/2014/main" id="{00000000-0008-0000-0A00-0000B8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69" name="Picture 363" descr="https://apps.fldfs.com/SURVEY/Images/spacer.gif">
          <a:extLst>
            <a:ext uri="{FF2B5EF4-FFF2-40B4-BE49-F238E27FC236}">
              <a16:creationId xmlns:a16="http://schemas.microsoft.com/office/drawing/2014/main" id="{00000000-0008-0000-0A00-0000B9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70" name="Picture 363" descr="https://apps.fldfs.com/SURVEY/Images/spacer.gif">
          <a:extLst>
            <a:ext uri="{FF2B5EF4-FFF2-40B4-BE49-F238E27FC236}">
              <a16:creationId xmlns:a16="http://schemas.microsoft.com/office/drawing/2014/main" id="{00000000-0008-0000-0A00-0000BA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71" name="Picture 363" descr="https://apps.fldfs.com/SURVEY/Images/spacer.gif">
          <a:extLst>
            <a:ext uri="{FF2B5EF4-FFF2-40B4-BE49-F238E27FC236}">
              <a16:creationId xmlns:a16="http://schemas.microsoft.com/office/drawing/2014/main" id="{00000000-0008-0000-0A00-0000BB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72" name="Picture 363" descr="https://apps.fldfs.com/SURVEY/Images/spacer.gif">
          <a:extLst>
            <a:ext uri="{FF2B5EF4-FFF2-40B4-BE49-F238E27FC236}">
              <a16:creationId xmlns:a16="http://schemas.microsoft.com/office/drawing/2014/main" id="{00000000-0008-0000-0A00-0000BC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332</xdr:row>
      <xdr:rowOff>0</xdr:rowOff>
    </xdr:from>
    <xdr:to>
      <xdr:col>8</xdr:col>
      <xdr:colOff>9525</xdr:colOff>
      <xdr:row>332</xdr:row>
      <xdr:rowOff>9525</xdr:rowOff>
    </xdr:to>
    <xdr:pic>
      <xdr:nvPicPr>
        <xdr:cNvPr id="3773" name="Picture 363" descr="https://apps.fldfs.com/SURVEY/Images/spacer.gif">
          <a:extLst>
            <a:ext uri="{FF2B5EF4-FFF2-40B4-BE49-F238E27FC236}">
              <a16:creationId xmlns:a16="http://schemas.microsoft.com/office/drawing/2014/main" id="{00000000-0008-0000-0A00-0000BD0E0000}"/>
            </a:ext>
          </a:extLst>
        </xdr:cNvPr>
        <xdr:cNvPicPr>
          <a:picLocks noChangeAspect="1"/>
        </xdr:cNvPicPr>
      </xdr:nvPicPr>
      <xdr:blipFill>
        <a:blip xmlns:r="http://schemas.openxmlformats.org/officeDocument/2006/relationships" r:embed="rId1"/>
        <a:stretch>
          <a:fillRect/>
        </a:stretch>
      </xdr:blipFill>
      <xdr:spPr bwMode="auto">
        <a:xfrm>
          <a:off x="1400175" y="648176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74" name="Picture 363" descr="https://apps.fldfs.com/SURVEY/Images/spacer.gif">
          <a:extLst>
            <a:ext uri="{FF2B5EF4-FFF2-40B4-BE49-F238E27FC236}">
              <a16:creationId xmlns:a16="http://schemas.microsoft.com/office/drawing/2014/main" id="{00000000-0008-0000-0A00-0000BE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75" name="Picture 363" descr="https://apps.fldfs.com/SURVEY/Images/spacer.gif">
          <a:extLst>
            <a:ext uri="{FF2B5EF4-FFF2-40B4-BE49-F238E27FC236}">
              <a16:creationId xmlns:a16="http://schemas.microsoft.com/office/drawing/2014/main" id="{00000000-0008-0000-0A00-0000BF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76" name="Picture 363" descr="https://apps.fldfs.com/SURVEY/Images/spacer.gif">
          <a:extLst>
            <a:ext uri="{FF2B5EF4-FFF2-40B4-BE49-F238E27FC236}">
              <a16:creationId xmlns:a16="http://schemas.microsoft.com/office/drawing/2014/main" id="{00000000-0008-0000-0A00-0000C0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77" name="Picture 363" descr="https://apps.fldfs.com/SURVEY/Images/spacer.gif">
          <a:extLst>
            <a:ext uri="{FF2B5EF4-FFF2-40B4-BE49-F238E27FC236}">
              <a16:creationId xmlns:a16="http://schemas.microsoft.com/office/drawing/2014/main" id="{00000000-0008-0000-0A00-0000C1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78" name="Picture 363" descr="https://apps.fldfs.com/SURVEY/Images/spacer.gif">
          <a:extLst>
            <a:ext uri="{FF2B5EF4-FFF2-40B4-BE49-F238E27FC236}">
              <a16:creationId xmlns:a16="http://schemas.microsoft.com/office/drawing/2014/main" id="{00000000-0008-0000-0A00-0000C2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79" name="Picture 363" descr="https://apps.fldfs.com/SURVEY/Images/spacer.gif">
          <a:extLst>
            <a:ext uri="{FF2B5EF4-FFF2-40B4-BE49-F238E27FC236}">
              <a16:creationId xmlns:a16="http://schemas.microsoft.com/office/drawing/2014/main" id="{00000000-0008-0000-0A00-0000C3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0" name="Picture 363" descr="https://apps.fldfs.com/SURVEY/Images/spacer.gif">
          <a:extLst>
            <a:ext uri="{FF2B5EF4-FFF2-40B4-BE49-F238E27FC236}">
              <a16:creationId xmlns:a16="http://schemas.microsoft.com/office/drawing/2014/main" id="{00000000-0008-0000-0A00-0000C4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1" name="Picture 363" descr="https://apps.fldfs.com/SURVEY/Images/spacer.gif">
          <a:extLst>
            <a:ext uri="{FF2B5EF4-FFF2-40B4-BE49-F238E27FC236}">
              <a16:creationId xmlns:a16="http://schemas.microsoft.com/office/drawing/2014/main" id="{00000000-0008-0000-0A00-0000C5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2" name="Picture 363" descr="https://apps.fldfs.com/SURVEY/Images/spacer.gif">
          <a:extLst>
            <a:ext uri="{FF2B5EF4-FFF2-40B4-BE49-F238E27FC236}">
              <a16:creationId xmlns:a16="http://schemas.microsoft.com/office/drawing/2014/main" id="{00000000-0008-0000-0A00-0000C6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3" name="Picture 363" descr="https://apps.fldfs.com/SURVEY/Images/spacer.gif">
          <a:extLst>
            <a:ext uri="{FF2B5EF4-FFF2-40B4-BE49-F238E27FC236}">
              <a16:creationId xmlns:a16="http://schemas.microsoft.com/office/drawing/2014/main" id="{00000000-0008-0000-0A00-0000C7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4" name="Picture 363" descr="https://apps.fldfs.com/SURVEY/Images/spacer.gif">
          <a:extLst>
            <a:ext uri="{FF2B5EF4-FFF2-40B4-BE49-F238E27FC236}">
              <a16:creationId xmlns:a16="http://schemas.microsoft.com/office/drawing/2014/main" id="{00000000-0008-0000-0A00-0000C8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5" name="Picture 363" descr="https://apps.fldfs.com/SURVEY/Images/spacer.gif">
          <a:extLst>
            <a:ext uri="{FF2B5EF4-FFF2-40B4-BE49-F238E27FC236}">
              <a16:creationId xmlns:a16="http://schemas.microsoft.com/office/drawing/2014/main" id="{00000000-0008-0000-0A00-0000C9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6" name="Picture 363" descr="https://apps.fldfs.com/SURVEY/Images/spacer.gif">
          <a:extLst>
            <a:ext uri="{FF2B5EF4-FFF2-40B4-BE49-F238E27FC236}">
              <a16:creationId xmlns:a16="http://schemas.microsoft.com/office/drawing/2014/main" id="{00000000-0008-0000-0A00-0000CA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7" name="Picture 363" descr="https://apps.fldfs.com/SURVEY/Images/spacer.gif">
          <a:extLst>
            <a:ext uri="{FF2B5EF4-FFF2-40B4-BE49-F238E27FC236}">
              <a16:creationId xmlns:a16="http://schemas.microsoft.com/office/drawing/2014/main" id="{00000000-0008-0000-0A00-0000CB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8" name="Picture 363" descr="https://apps.fldfs.com/SURVEY/Images/spacer.gif">
          <a:extLst>
            <a:ext uri="{FF2B5EF4-FFF2-40B4-BE49-F238E27FC236}">
              <a16:creationId xmlns:a16="http://schemas.microsoft.com/office/drawing/2014/main" id="{00000000-0008-0000-0A00-0000CC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89" name="Picture 363" descr="https://apps.fldfs.com/SURVEY/Images/spacer.gif">
          <a:extLst>
            <a:ext uri="{FF2B5EF4-FFF2-40B4-BE49-F238E27FC236}">
              <a16:creationId xmlns:a16="http://schemas.microsoft.com/office/drawing/2014/main" id="{00000000-0008-0000-0A00-0000CD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90" name="Picture 363" descr="https://apps.fldfs.com/SURVEY/Images/spacer.gif">
          <a:extLst>
            <a:ext uri="{FF2B5EF4-FFF2-40B4-BE49-F238E27FC236}">
              <a16:creationId xmlns:a16="http://schemas.microsoft.com/office/drawing/2014/main" id="{00000000-0008-0000-0A00-0000CE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91" name="Picture 363" descr="https://apps.fldfs.com/SURVEY/Images/spacer.gif">
          <a:extLst>
            <a:ext uri="{FF2B5EF4-FFF2-40B4-BE49-F238E27FC236}">
              <a16:creationId xmlns:a16="http://schemas.microsoft.com/office/drawing/2014/main" id="{00000000-0008-0000-0A00-0000CF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92" name="Picture 363" descr="https://apps.fldfs.com/SURVEY/Images/spacer.gif">
          <a:extLst>
            <a:ext uri="{FF2B5EF4-FFF2-40B4-BE49-F238E27FC236}">
              <a16:creationId xmlns:a16="http://schemas.microsoft.com/office/drawing/2014/main" id="{00000000-0008-0000-0A00-0000D0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333</xdr:row>
      <xdr:rowOff>0</xdr:rowOff>
    </xdr:from>
    <xdr:to>
      <xdr:col>8</xdr:col>
      <xdr:colOff>9525</xdr:colOff>
      <xdr:row>333</xdr:row>
      <xdr:rowOff>9525</xdr:rowOff>
    </xdr:to>
    <xdr:pic>
      <xdr:nvPicPr>
        <xdr:cNvPr id="3793" name="Picture 363" descr="https://apps.fldfs.com/SURVEY/Images/spacer.gif">
          <a:extLst>
            <a:ext uri="{FF2B5EF4-FFF2-40B4-BE49-F238E27FC236}">
              <a16:creationId xmlns:a16="http://schemas.microsoft.com/office/drawing/2014/main" id="{00000000-0008-0000-0A00-0000D10E0000}"/>
            </a:ext>
          </a:extLst>
        </xdr:cNvPr>
        <xdr:cNvPicPr>
          <a:picLocks noChangeAspect="1"/>
        </xdr:cNvPicPr>
      </xdr:nvPicPr>
      <xdr:blipFill>
        <a:blip xmlns:r="http://schemas.openxmlformats.org/officeDocument/2006/relationships" r:embed="rId1"/>
        <a:stretch>
          <a:fillRect/>
        </a:stretch>
      </xdr:blipFill>
      <xdr:spPr bwMode="auto">
        <a:xfrm>
          <a:off x="1400175" y="650081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794" name="Picture 363" descr="https://apps.fldfs.com/SURVEY/Images/spacer.gif">
          <a:extLst>
            <a:ext uri="{FF2B5EF4-FFF2-40B4-BE49-F238E27FC236}">
              <a16:creationId xmlns:a16="http://schemas.microsoft.com/office/drawing/2014/main" id="{00000000-0008-0000-0A00-0000D2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795" name="Picture 363" descr="https://apps.fldfs.com/SURVEY/Images/spacer.gif">
          <a:extLst>
            <a:ext uri="{FF2B5EF4-FFF2-40B4-BE49-F238E27FC236}">
              <a16:creationId xmlns:a16="http://schemas.microsoft.com/office/drawing/2014/main" id="{00000000-0008-0000-0A00-0000D3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796" name="Picture 363" descr="https://apps.fldfs.com/SURVEY/Images/spacer.gif">
          <a:extLst>
            <a:ext uri="{FF2B5EF4-FFF2-40B4-BE49-F238E27FC236}">
              <a16:creationId xmlns:a16="http://schemas.microsoft.com/office/drawing/2014/main" id="{00000000-0008-0000-0A00-0000D4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797" name="Picture 363" descr="https://apps.fldfs.com/SURVEY/Images/spacer.gif">
          <a:extLst>
            <a:ext uri="{FF2B5EF4-FFF2-40B4-BE49-F238E27FC236}">
              <a16:creationId xmlns:a16="http://schemas.microsoft.com/office/drawing/2014/main" id="{00000000-0008-0000-0A00-0000D5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798" name="Picture 363" descr="https://apps.fldfs.com/SURVEY/Images/spacer.gif">
          <a:extLst>
            <a:ext uri="{FF2B5EF4-FFF2-40B4-BE49-F238E27FC236}">
              <a16:creationId xmlns:a16="http://schemas.microsoft.com/office/drawing/2014/main" id="{00000000-0008-0000-0A00-0000D6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799" name="Picture 363" descr="https://apps.fldfs.com/SURVEY/Images/spacer.gif">
          <a:extLst>
            <a:ext uri="{FF2B5EF4-FFF2-40B4-BE49-F238E27FC236}">
              <a16:creationId xmlns:a16="http://schemas.microsoft.com/office/drawing/2014/main" id="{00000000-0008-0000-0A00-0000D7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0" name="Picture 363" descr="https://apps.fldfs.com/SURVEY/Images/spacer.gif">
          <a:extLst>
            <a:ext uri="{FF2B5EF4-FFF2-40B4-BE49-F238E27FC236}">
              <a16:creationId xmlns:a16="http://schemas.microsoft.com/office/drawing/2014/main" id="{00000000-0008-0000-0A00-0000D8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1" name="Picture 363" descr="https://apps.fldfs.com/SURVEY/Images/spacer.gif">
          <a:extLst>
            <a:ext uri="{FF2B5EF4-FFF2-40B4-BE49-F238E27FC236}">
              <a16:creationId xmlns:a16="http://schemas.microsoft.com/office/drawing/2014/main" id="{00000000-0008-0000-0A00-0000D9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2" name="Picture 363" descr="https://apps.fldfs.com/SURVEY/Images/spacer.gif">
          <a:extLst>
            <a:ext uri="{FF2B5EF4-FFF2-40B4-BE49-F238E27FC236}">
              <a16:creationId xmlns:a16="http://schemas.microsoft.com/office/drawing/2014/main" id="{00000000-0008-0000-0A00-0000DA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3" name="Picture 363" descr="https://apps.fldfs.com/SURVEY/Images/spacer.gif">
          <a:extLst>
            <a:ext uri="{FF2B5EF4-FFF2-40B4-BE49-F238E27FC236}">
              <a16:creationId xmlns:a16="http://schemas.microsoft.com/office/drawing/2014/main" id="{00000000-0008-0000-0A00-0000DB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4" name="Picture 363" descr="https://apps.fldfs.com/SURVEY/Images/spacer.gif">
          <a:extLst>
            <a:ext uri="{FF2B5EF4-FFF2-40B4-BE49-F238E27FC236}">
              <a16:creationId xmlns:a16="http://schemas.microsoft.com/office/drawing/2014/main" id="{00000000-0008-0000-0A00-0000DC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5" name="Picture 363" descr="https://apps.fldfs.com/SURVEY/Images/spacer.gif">
          <a:extLst>
            <a:ext uri="{FF2B5EF4-FFF2-40B4-BE49-F238E27FC236}">
              <a16:creationId xmlns:a16="http://schemas.microsoft.com/office/drawing/2014/main" id="{00000000-0008-0000-0A00-0000DD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6" name="Picture 363" descr="https://apps.fldfs.com/SURVEY/Images/spacer.gif">
          <a:extLst>
            <a:ext uri="{FF2B5EF4-FFF2-40B4-BE49-F238E27FC236}">
              <a16:creationId xmlns:a16="http://schemas.microsoft.com/office/drawing/2014/main" id="{00000000-0008-0000-0A00-0000DE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7" name="Picture 363" descr="https://apps.fldfs.com/SURVEY/Images/spacer.gif">
          <a:extLst>
            <a:ext uri="{FF2B5EF4-FFF2-40B4-BE49-F238E27FC236}">
              <a16:creationId xmlns:a16="http://schemas.microsoft.com/office/drawing/2014/main" id="{00000000-0008-0000-0A00-0000DF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8" name="Picture 363" descr="https://apps.fldfs.com/SURVEY/Images/spacer.gif">
          <a:extLst>
            <a:ext uri="{FF2B5EF4-FFF2-40B4-BE49-F238E27FC236}">
              <a16:creationId xmlns:a16="http://schemas.microsoft.com/office/drawing/2014/main" id="{00000000-0008-0000-0A00-0000E0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09" name="Picture 363" descr="https://apps.fldfs.com/SURVEY/Images/spacer.gif">
          <a:extLst>
            <a:ext uri="{FF2B5EF4-FFF2-40B4-BE49-F238E27FC236}">
              <a16:creationId xmlns:a16="http://schemas.microsoft.com/office/drawing/2014/main" id="{00000000-0008-0000-0A00-0000E1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10" name="Picture 363" descr="https://apps.fldfs.com/SURVEY/Images/spacer.gif">
          <a:extLst>
            <a:ext uri="{FF2B5EF4-FFF2-40B4-BE49-F238E27FC236}">
              <a16:creationId xmlns:a16="http://schemas.microsoft.com/office/drawing/2014/main" id="{00000000-0008-0000-0A00-0000E2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11" name="Picture 363" descr="https://apps.fldfs.com/SURVEY/Images/spacer.gif">
          <a:extLst>
            <a:ext uri="{FF2B5EF4-FFF2-40B4-BE49-F238E27FC236}">
              <a16:creationId xmlns:a16="http://schemas.microsoft.com/office/drawing/2014/main" id="{00000000-0008-0000-0A00-0000E3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12" name="Picture 363" descr="https://apps.fldfs.com/SURVEY/Images/spacer.gif">
          <a:extLst>
            <a:ext uri="{FF2B5EF4-FFF2-40B4-BE49-F238E27FC236}">
              <a16:creationId xmlns:a16="http://schemas.microsoft.com/office/drawing/2014/main" id="{00000000-0008-0000-0A00-0000E4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334</xdr:row>
      <xdr:rowOff>0</xdr:rowOff>
    </xdr:from>
    <xdr:to>
      <xdr:col>8</xdr:col>
      <xdr:colOff>9525</xdr:colOff>
      <xdr:row>334</xdr:row>
      <xdr:rowOff>9525</xdr:rowOff>
    </xdr:to>
    <xdr:pic>
      <xdr:nvPicPr>
        <xdr:cNvPr id="3813" name="Picture 363" descr="https://apps.fldfs.com/SURVEY/Images/spacer.gif">
          <a:extLst>
            <a:ext uri="{FF2B5EF4-FFF2-40B4-BE49-F238E27FC236}">
              <a16:creationId xmlns:a16="http://schemas.microsoft.com/office/drawing/2014/main" id="{00000000-0008-0000-0A00-0000E50E0000}"/>
            </a:ext>
          </a:extLst>
        </xdr:cNvPr>
        <xdr:cNvPicPr>
          <a:picLocks noChangeAspect="1"/>
        </xdr:cNvPicPr>
      </xdr:nvPicPr>
      <xdr:blipFill>
        <a:blip xmlns:r="http://schemas.openxmlformats.org/officeDocument/2006/relationships" r:embed="rId1"/>
        <a:stretch>
          <a:fillRect/>
        </a:stretch>
      </xdr:blipFill>
      <xdr:spPr bwMode="auto">
        <a:xfrm>
          <a:off x="1400175" y="651986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14" name="Picture 363" descr="https://apps.fldfs.com/SURVEY/Images/spacer.gif">
          <a:extLst>
            <a:ext uri="{FF2B5EF4-FFF2-40B4-BE49-F238E27FC236}">
              <a16:creationId xmlns:a16="http://schemas.microsoft.com/office/drawing/2014/main" id="{00000000-0008-0000-0A00-0000E6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15" name="Picture 363" descr="https://apps.fldfs.com/SURVEY/Images/spacer.gif">
          <a:extLst>
            <a:ext uri="{FF2B5EF4-FFF2-40B4-BE49-F238E27FC236}">
              <a16:creationId xmlns:a16="http://schemas.microsoft.com/office/drawing/2014/main" id="{00000000-0008-0000-0A00-0000E7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16" name="Picture 363" descr="https://apps.fldfs.com/SURVEY/Images/spacer.gif">
          <a:extLst>
            <a:ext uri="{FF2B5EF4-FFF2-40B4-BE49-F238E27FC236}">
              <a16:creationId xmlns:a16="http://schemas.microsoft.com/office/drawing/2014/main" id="{00000000-0008-0000-0A00-0000E8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17" name="Picture 363" descr="https://apps.fldfs.com/SURVEY/Images/spacer.gif">
          <a:extLst>
            <a:ext uri="{FF2B5EF4-FFF2-40B4-BE49-F238E27FC236}">
              <a16:creationId xmlns:a16="http://schemas.microsoft.com/office/drawing/2014/main" id="{00000000-0008-0000-0A00-0000E9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18" name="Picture 363" descr="https://apps.fldfs.com/SURVEY/Images/spacer.gif">
          <a:extLst>
            <a:ext uri="{FF2B5EF4-FFF2-40B4-BE49-F238E27FC236}">
              <a16:creationId xmlns:a16="http://schemas.microsoft.com/office/drawing/2014/main" id="{00000000-0008-0000-0A00-0000EA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19" name="Picture 363" descr="https://apps.fldfs.com/SURVEY/Images/spacer.gif">
          <a:extLst>
            <a:ext uri="{FF2B5EF4-FFF2-40B4-BE49-F238E27FC236}">
              <a16:creationId xmlns:a16="http://schemas.microsoft.com/office/drawing/2014/main" id="{00000000-0008-0000-0A00-0000EB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0" name="Picture 363" descr="https://apps.fldfs.com/SURVEY/Images/spacer.gif">
          <a:extLst>
            <a:ext uri="{FF2B5EF4-FFF2-40B4-BE49-F238E27FC236}">
              <a16:creationId xmlns:a16="http://schemas.microsoft.com/office/drawing/2014/main" id="{00000000-0008-0000-0A00-0000EC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1" name="Picture 363" descr="https://apps.fldfs.com/SURVEY/Images/spacer.gif">
          <a:extLst>
            <a:ext uri="{FF2B5EF4-FFF2-40B4-BE49-F238E27FC236}">
              <a16:creationId xmlns:a16="http://schemas.microsoft.com/office/drawing/2014/main" id="{00000000-0008-0000-0A00-0000ED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2" name="Picture 363" descr="https://apps.fldfs.com/SURVEY/Images/spacer.gif">
          <a:extLst>
            <a:ext uri="{FF2B5EF4-FFF2-40B4-BE49-F238E27FC236}">
              <a16:creationId xmlns:a16="http://schemas.microsoft.com/office/drawing/2014/main" id="{00000000-0008-0000-0A00-0000EE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3" name="Picture 363" descr="https://apps.fldfs.com/SURVEY/Images/spacer.gif">
          <a:extLst>
            <a:ext uri="{FF2B5EF4-FFF2-40B4-BE49-F238E27FC236}">
              <a16:creationId xmlns:a16="http://schemas.microsoft.com/office/drawing/2014/main" id="{00000000-0008-0000-0A00-0000EF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4" name="Picture 363" descr="https://apps.fldfs.com/SURVEY/Images/spacer.gif">
          <a:extLst>
            <a:ext uri="{FF2B5EF4-FFF2-40B4-BE49-F238E27FC236}">
              <a16:creationId xmlns:a16="http://schemas.microsoft.com/office/drawing/2014/main" id="{00000000-0008-0000-0A00-0000F0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5" name="Picture 363" descr="https://apps.fldfs.com/SURVEY/Images/spacer.gif">
          <a:extLst>
            <a:ext uri="{FF2B5EF4-FFF2-40B4-BE49-F238E27FC236}">
              <a16:creationId xmlns:a16="http://schemas.microsoft.com/office/drawing/2014/main" id="{00000000-0008-0000-0A00-0000F1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6" name="Picture 363" descr="https://apps.fldfs.com/SURVEY/Images/spacer.gif">
          <a:extLst>
            <a:ext uri="{FF2B5EF4-FFF2-40B4-BE49-F238E27FC236}">
              <a16:creationId xmlns:a16="http://schemas.microsoft.com/office/drawing/2014/main" id="{00000000-0008-0000-0A00-0000F2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7" name="Picture 363" descr="https://apps.fldfs.com/SURVEY/Images/spacer.gif">
          <a:extLst>
            <a:ext uri="{FF2B5EF4-FFF2-40B4-BE49-F238E27FC236}">
              <a16:creationId xmlns:a16="http://schemas.microsoft.com/office/drawing/2014/main" id="{00000000-0008-0000-0A00-0000F3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8" name="Picture 363" descr="https://apps.fldfs.com/SURVEY/Images/spacer.gif">
          <a:extLst>
            <a:ext uri="{FF2B5EF4-FFF2-40B4-BE49-F238E27FC236}">
              <a16:creationId xmlns:a16="http://schemas.microsoft.com/office/drawing/2014/main" id="{00000000-0008-0000-0A00-0000F4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29" name="Picture 363" descr="https://apps.fldfs.com/SURVEY/Images/spacer.gif">
          <a:extLst>
            <a:ext uri="{FF2B5EF4-FFF2-40B4-BE49-F238E27FC236}">
              <a16:creationId xmlns:a16="http://schemas.microsoft.com/office/drawing/2014/main" id="{00000000-0008-0000-0A00-0000F5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30" name="Picture 363" descr="https://apps.fldfs.com/SURVEY/Images/spacer.gif">
          <a:extLst>
            <a:ext uri="{FF2B5EF4-FFF2-40B4-BE49-F238E27FC236}">
              <a16:creationId xmlns:a16="http://schemas.microsoft.com/office/drawing/2014/main" id="{00000000-0008-0000-0A00-0000F6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31" name="Picture 363" descr="https://apps.fldfs.com/SURVEY/Images/spacer.gif">
          <a:extLst>
            <a:ext uri="{FF2B5EF4-FFF2-40B4-BE49-F238E27FC236}">
              <a16:creationId xmlns:a16="http://schemas.microsoft.com/office/drawing/2014/main" id="{00000000-0008-0000-0A00-0000F7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32" name="Picture 363" descr="https://apps.fldfs.com/SURVEY/Images/spacer.gif">
          <a:extLst>
            <a:ext uri="{FF2B5EF4-FFF2-40B4-BE49-F238E27FC236}">
              <a16:creationId xmlns:a16="http://schemas.microsoft.com/office/drawing/2014/main" id="{00000000-0008-0000-0A00-0000F8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335</xdr:row>
      <xdr:rowOff>0</xdr:rowOff>
    </xdr:from>
    <xdr:to>
      <xdr:col>8</xdr:col>
      <xdr:colOff>9525</xdr:colOff>
      <xdr:row>335</xdr:row>
      <xdr:rowOff>9525</xdr:rowOff>
    </xdr:to>
    <xdr:pic>
      <xdr:nvPicPr>
        <xdr:cNvPr id="3833" name="Picture 363" descr="https://apps.fldfs.com/SURVEY/Images/spacer.gif">
          <a:extLst>
            <a:ext uri="{FF2B5EF4-FFF2-40B4-BE49-F238E27FC236}">
              <a16:creationId xmlns:a16="http://schemas.microsoft.com/office/drawing/2014/main" id="{00000000-0008-0000-0A00-0000F90E0000}"/>
            </a:ext>
          </a:extLst>
        </xdr:cNvPr>
        <xdr:cNvPicPr>
          <a:picLocks noChangeAspect="1"/>
        </xdr:cNvPicPr>
      </xdr:nvPicPr>
      <xdr:blipFill>
        <a:blip xmlns:r="http://schemas.openxmlformats.org/officeDocument/2006/relationships" r:embed="rId1"/>
        <a:stretch>
          <a:fillRect/>
        </a:stretch>
      </xdr:blipFill>
      <xdr:spPr bwMode="auto">
        <a:xfrm>
          <a:off x="1400175" y="653891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34" name="Picture 363" descr="https://apps.fldfs.com/SURVEY/Images/spacer.gif">
          <a:extLst>
            <a:ext uri="{FF2B5EF4-FFF2-40B4-BE49-F238E27FC236}">
              <a16:creationId xmlns:a16="http://schemas.microsoft.com/office/drawing/2014/main" id="{00000000-0008-0000-0A00-0000FA0E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35" name="Picture 363" descr="https://apps.fldfs.com/SURVEY/Images/spacer.gif">
          <a:extLst>
            <a:ext uri="{FF2B5EF4-FFF2-40B4-BE49-F238E27FC236}">
              <a16:creationId xmlns:a16="http://schemas.microsoft.com/office/drawing/2014/main" id="{00000000-0008-0000-0A00-0000FB0E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36" name="Picture 363" descr="https://apps.fldfs.com/SURVEY/Images/spacer.gif">
          <a:extLst>
            <a:ext uri="{FF2B5EF4-FFF2-40B4-BE49-F238E27FC236}">
              <a16:creationId xmlns:a16="http://schemas.microsoft.com/office/drawing/2014/main" id="{00000000-0008-0000-0A00-0000FC0E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37" name="Picture 363" descr="https://apps.fldfs.com/SURVEY/Images/spacer.gif">
          <a:extLst>
            <a:ext uri="{FF2B5EF4-FFF2-40B4-BE49-F238E27FC236}">
              <a16:creationId xmlns:a16="http://schemas.microsoft.com/office/drawing/2014/main" id="{00000000-0008-0000-0A00-0000FD0E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38" name="Picture 363" descr="https://apps.fldfs.com/SURVEY/Images/spacer.gif">
          <a:extLst>
            <a:ext uri="{FF2B5EF4-FFF2-40B4-BE49-F238E27FC236}">
              <a16:creationId xmlns:a16="http://schemas.microsoft.com/office/drawing/2014/main" id="{00000000-0008-0000-0A00-0000FE0E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39" name="Picture 363" descr="https://apps.fldfs.com/SURVEY/Images/spacer.gif">
          <a:extLst>
            <a:ext uri="{FF2B5EF4-FFF2-40B4-BE49-F238E27FC236}">
              <a16:creationId xmlns:a16="http://schemas.microsoft.com/office/drawing/2014/main" id="{00000000-0008-0000-0A00-0000FF0E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0" name="Picture 363" descr="https://apps.fldfs.com/SURVEY/Images/spacer.gif">
          <a:extLst>
            <a:ext uri="{FF2B5EF4-FFF2-40B4-BE49-F238E27FC236}">
              <a16:creationId xmlns:a16="http://schemas.microsoft.com/office/drawing/2014/main" id="{00000000-0008-0000-0A00-000000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1" name="Picture 363" descr="https://apps.fldfs.com/SURVEY/Images/spacer.gif">
          <a:extLst>
            <a:ext uri="{FF2B5EF4-FFF2-40B4-BE49-F238E27FC236}">
              <a16:creationId xmlns:a16="http://schemas.microsoft.com/office/drawing/2014/main" id="{00000000-0008-0000-0A00-000001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2" name="Picture 363" descr="https://apps.fldfs.com/SURVEY/Images/spacer.gif">
          <a:extLst>
            <a:ext uri="{FF2B5EF4-FFF2-40B4-BE49-F238E27FC236}">
              <a16:creationId xmlns:a16="http://schemas.microsoft.com/office/drawing/2014/main" id="{00000000-0008-0000-0A00-000002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3" name="Picture 363" descr="https://apps.fldfs.com/SURVEY/Images/spacer.gif">
          <a:extLst>
            <a:ext uri="{FF2B5EF4-FFF2-40B4-BE49-F238E27FC236}">
              <a16:creationId xmlns:a16="http://schemas.microsoft.com/office/drawing/2014/main" id="{00000000-0008-0000-0A00-000003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4" name="Picture 363" descr="https://apps.fldfs.com/SURVEY/Images/spacer.gif">
          <a:extLst>
            <a:ext uri="{FF2B5EF4-FFF2-40B4-BE49-F238E27FC236}">
              <a16:creationId xmlns:a16="http://schemas.microsoft.com/office/drawing/2014/main" id="{00000000-0008-0000-0A00-000004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5" name="Picture 363" descr="https://apps.fldfs.com/SURVEY/Images/spacer.gif">
          <a:extLst>
            <a:ext uri="{FF2B5EF4-FFF2-40B4-BE49-F238E27FC236}">
              <a16:creationId xmlns:a16="http://schemas.microsoft.com/office/drawing/2014/main" id="{00000000-0008-0000-0A00-000005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6" name="Picture 363" descr="https://apps.fldfs.com/SURVEY/Images/spacer.gif">
          <a:extLst>
            <a:ext uri="{FF2B5EF4-FFF2-40B4-BE49-F238E27FC236}">
              <a16:creationId xmlns:a16="http://schemas.microsoft.com/office/drawing/2014/main" id="{00000000-0008-0000-0A00-000006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7" name="Picture 363" descr="https://apps.fldfs.com/SURVEY/Images/spacer.gif">
          <a:extLst>
            <a:ext uri="{FF2B5EF4-FFF2-40B4-BE49-F238E27FC236}">
              <a16:creationId xmlns:a16="http://schemas.microsoft.com/office/drawing/2014/main" id="{00000000-0008-0000-0A00-000007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8" name="Picture 363" descr="https://apps.fldfs.com/SURVEY/Images/spacer.gif">
          <a:extLst>
            <a:ext uri="{FF2B5EF4-FFF2-40B4-BE49-F238E27FC236}">
              <a16:creationId xmlns:a16="http://schemas.microsoft.com/office/drawing/2014/main" id="{00000000-0008-0000-0A00-000008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49" name="Picture 363" descr="https://apps.fldfs.com/SURVEY/Images/spacer.gif">
          <a:extLst>
            <a:ext uri="{FF2B5EF4-FFF2-40B4-BE49-F238E27FC236}">
              <a16:creationId xmlns:a16="http://schemas.microsoft.com/office/drawing/2014/main" id="{00000000-0008-0000-0A00-000009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50" name="Picture 363" descr="https://apps.fldfs.com/SURVEY/Images/spacer.gif">
          <a:extLst>
            <a:ext uri="{FF2B5EF4-FFF2-40B4-BE49-F238E27FC236}">
              <a16:creationId xmlns:a16="http://schemas.microsoft.com/office/drawing/2014/main" id="{00000000-0008-0000-0A00-00000A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51" name="Picture 363" descr="https://apps.fldfs.com/SURVEY/Images/spacer.gif">
          <a:extLst>
            <a:ext uri="{FF2B5EF4-FFF2-40B4-BE49-F238E27FC236}">
              <a16:creationId xmlns:a16="http://schemas.microsoft.com/office/drawing/2014/main" id="{00000000-0008-0000-0A00-00000B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52" name="Picture 363" descr="https://apps.fldfs.com/SURVEY/Images/spacer.gif">
          <a:extLst>
            <a:ext uri="{FF2B5EF4-FFF2-40B4-BE49-F238E27FC236}">
              <a16:creationId xmlns:a16="http://schemas.microsoft.com/office/drawing/2014/main" id="{00000000-0008-0000-0A00-00000C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336</xdr:row>
      <xdr:rowOff>0</xdr:rowOff>
    </xdr:from>
    <xdr:to>
      <xdr:col>8</xdr:col>
      <xdr:colOff>9525</xdr:colOff>
      <xdr:row>336</xdr:row>
      <xdr:rowOff>9525</xdr:rowOff>
    </xdr:to>
    <xdr:pic>
      <xdr:nvPicPr>
        <xdr:cNvPr id="3853" name="Picture 363" descr="https://apps.fldfs.com/SURVEY/Images/spacer.gif">
          <a:extLst>
            <a:ext uri="{FF2B5EF4-FFF2-40B4-BE49-F238E27FC236}">
              <a16:creationId xmlns:a16="http://schemas.microsoft.com/office/drawing/2014/main" id="{00000000-0008-0000-0A00-00000D0F0000}"/>
            </a:ext>
          </a:extLst>
        </xdr:cNvPr>
        <xdr:cNvPicPr>
          <a:picLocks noChangeAspect="1"/>
        </xdr:cNvPicPr>
      </xdr:nvPicPr>
      <xdr:blipFill>
        <a:blip xmlns:r="http://schemas.openxmlformats.org/officeDocument/2006/relationships" r:embed="rId1"/>
        <a:stretch>
          <a:fillRect/>
        </a:stretch>
      </xdr:blipFill>
      <xdr:spPr bwMode="auto">
        <a:xfrm>
          <a:off x="1400175" y="655796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54" name="Picture 363" descr="https://apps.fldfs.com/SURVEY/Images/spacer.gif">
          <a:extLst>
            <a:ext uri="{FF2B5EF4-FFF2-40B4-BE49-F238E27FC236}">
              <a16:creationId xmlns:a16="http://schemas.microsoft.com/office/drawing/2014/main" id="{00000000-0008-0000-0A00-00000E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55" name="Picture 363" descr="https://apps.fldfs.com/SURVEY/Images/spacer.gif">
          <a:extLst>
            <a:ext uri="{FF2B5EF4-FFF2-40B4-BE49-F238E27FC236}">
              <a16:creationId xmlns:a16="http://schemas.microsoft.com/office/drawing/2014/main" id="{00000000-0008-0000-0A00-00000F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56" name="Picture 363" descr="https://apps.fldfs.com/SURVEY/Images/spacer.gif">
          <a:extLst>
            <a:ext uri="{FF2B5EF4-FFF2-40B4-BE49-F238E27FC236}">
              <a16:creationId xmlns:a16="http://schemas.microsoft.com/office/drawing/2014/main" id="{00000000-0008-0000-0A00-000010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57" name="Picture 363" descr="https://apps.fldfs.com/SURVEY/Images/spacer.gif">
          <a:extLst>
            <a:ext uri="{FF2B5EF4-FFF2-40B4-BE49-F238E27FC236}">
              <a16:creationId xmlns:a16="http://schemas.microsoft.com/office/drawing/2014/main" id="{00000000-0008-0000-0A00-000011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58" name="Picture 363" descr="https://apps.fldfs.com/SURVEY/Images/spacer.gif">
          <a:extLst>
            <a:ext uri="{FF2B5EF4-FFF2-40B4-BE49-F238E27FC236}">
              <a16:creationId xmlns:a16="http://schemas.microsoft.com/office/drawing/2014/main" id="{00000000-0008-0000-0A00-000012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59" name="Picture 363" descr="https://apps.fldfs.com/SURVEY/Images/spacer.gif">
          <a:extLst>
            <a:ext uri="{FF2B5EF4-FFF2-40B4-BE49-F238E27FC236}">
              <a16:creationId xmlns:a16="http://schemas.microsoft.com/office/drawing/2014/main" id="{00000000-0008-0000-0A00-000013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0" name="Picture 363" descr="https://apps.fldfs.com/SURVEY/Images/spacer.gif">
          <a:extLst>
            <a:ext uri="{FF2B5EF4-FFF2-40B4-BE49-F238E27FC236}">
              <a16:creationId xmlns:a16="http://schemas.microsoft.com/office/drawing/2014/main" id="{00000000-0008-0000-0A00-000014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1" name="Picture 363" descr="https://apps.fldfs.com/SURVEY/Images/spacer.gif">
          <a:extLst>
            <a:ext uri="{FF2B5EF4-FFF2-40B4-BE49-F238E27FC236}">
              <a16:creationId xmlns:a16="http://schemas.microsoft.com/office/drawing/2014/main" id="{00000000-0008-0000-0A00-000015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2" name="Picture 363" descr="https://apps.fldfs.com/SURVEY/Images/spacer.gif">
          <a:extLst>
            <a:ext uri="{FF2B5EF4-FFF2-40B4-BE49-F238E27FC236}">
              <a16:creationId xmlns:a16="http://schemas.microsoft.com/office/drawing/2014/main" id="{00000000-0008-0000-0A00-000016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3" name="Picture 363" descr="https://apps.fldfs.com/SURVEY/Images/spacer.gif">
          <a:extLst>
            <a:ext uri="{FF2B5EF4-FFF2-40B4-BE49-F238E27FC236}">
              <a16:creationId xmlns:a16="http://schemas.microsoft.com/office/drawing/2014/main" id="{00000000-0008-0000-0A00-000017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4" name="Picture 363" descr="https://apps.fldfs.com/SURVEY/Images/spacer.gif">
          <a:extLst>
            <a:ext uri="{FF2B5EF4-FFF2-40B4-BE49-F238E27FC236}">
              <a16:creationId xmlns:a16="http://schemas.microsoft.com/office/drawing/2014/main" id="{00000000-0008-0000-0A00-000018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5" name="Picture 363" descr="https://apps.fldfs.com/SURVEY/Images/spacer.gif">
          <a:extLst>
            <a:ext uri="{FF2B5EF4-FFF2-40B4-BE49-F238E27FC236}">
              <a16:creationId xmlns:a16="http://schemas.microsoft.com/office/drawing/2014/main" id="{00000000-0008-0000-0A00-000019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6" name="Picture 363" descr="https://apps.fldfs.com/SURVEY/Images/spacer.gif">
          <a:extLst>
            <a:ext uri="{FF2B5EF4-FFF2-40B4-BE49-F238E27FC236}">
              <a16:creationId xmlns:a16="http://schemas.microsoft.com/office/drawing/2014/main" id="{00000000-0008-0000-0A00-00001A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7" name="Picture 363" descr="https://apps.fldfs.com/SURVEY/Images/spacer.gif">
          <a:extLst>
            <a:ext uri="{FF2B5EF4-FFF2-40B4-BE49-F238E27FC236}">
              <a16:creationId xmlns:a16="http://schemas.microsoft.com/office/drawing/2014/main" id="{00000000-0008-0000-0A00-00001B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8" name="Picture 363" descr="https://apps.fldfs.com/SURVEY/Images/spacer.gif">
          <a:extLst>
            <a:ext uri="{FF2B5EF4-FFF2-40B4-BE49-F238E27FC236}">
              <a16:creationId xmlns:a16="http://schemas.microsoft.com/office/drawing/2014/main" id="{00000000-0008-0000-0A00-00001C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69" name="Picture 363" descr="https://apps.fldfs.com/SURVEY/Images/spacer.gif">
          <a:extLst>
            <a:ext uri="{FF2B5EF4-FFF2-40B4-BE49-F238E27FC236}">
              <a16:creationId xmlns:a16="http://schemas.microsoft.com/office/drawing/2014/main" id="{00000000-0008-0000-0A00-00001D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70" name="Picture 363" descr="https://apps.fldfs.com/SURVEY/Images/spacer.gif">
          <a:extLst>
            <a:ext uri="{FF2B5EF4-FFF2-40B4-BE49-F238E27FC236}">
              <a16:creationId xmlns:a16="http://schemas.microsoft.com/office/drawing/2014/main" id="{00000000-0008-0000-0A00-00001E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71" name="Picture 363" descr="https://apps.fldfs.com/SURVEY/Images/spacer.gif">
          <a:extLst>
            <a:ext uri="{FF2B5EF4-FFF2-40B4-BE49-F238E27FC236}">
              <a16:creationId xmlns:a16="http://schemas.microsoft.com/office/drawing/2014/main" id="{00000000-0008-0000-0A00-00001F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72" name="Picture 363" descr="https://apps.fldfs.com/SURVEY/Images/spacer.gif">
          <a:extLst>
            <a:ext uri="{FF2B5EF4-FFF2-40B4-BE49-F238E27FC236}">
              <a16:creationId xmlns:a16="http://schemas.microsoft.com/office/drawing/2014/main" id="{00000000-0008-0000-0A00-000020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337</xdr:row>
      <xdr:rowOff>0</xdr:rowOff>
    </xdr:from>
    <xdr:to>
      <xdr:col>8</xdr:col>
      <xdr:colOff>9525</xdr:colOff>
      <xdr:row>337</xdr:row>
      <xdr:rowOff>9525</xdr:rowOff>
    </xdr:to>
    <xdr:pic>
      <xdr:nvPicPr>
        <xdr:cNvPr id="3873" name="Picture 363" descr="https://apps.fldfs.com/SURVEY/Images/spacer.gif">
          <a:extLst>
            <a:ext uri="{FF2B5EF4-FFF2-40B4-BE49-F238E27FC236}">
              <a16:creationId xmlns:a16="http://schemas.microsoft.com/office/drawing/2014/main" id="{00000000-0008-0000-0A00-0000210F0000}"/>
            </a:ext>
          </a:extLst>
        </xdr:cNvPr>
        <xdr:cNvPicPr>
          <a:picLocks noChangeAspect="1"/>
        </xdr:cNvPicPr>
      </xdr:nvPicPr>
      <xdr:blipFill>
        <a:blip xmlns:r="http://schemas.openxmlformats.org/officeDocument/2006/relationships" r:embed="rId1"/>
        <a:stretch>
          <a:fillRect/>
        </a:stretch>
      </xdr:blipFill>
      <xdr:spPr bwMode="auto">
        <a:xfrm>
          <a:off x="1400175" y="657701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74" name="Picture 363" descr="https://apps.fldfs.com/SURVEY/Images/spacer.gif">
          <a:extLst>
            <a:ext uri="{FF2B5EF4-FFF2-40B4-BE49-F238E27FC236}">
              <a16:creationId xmlns:a16="http://schemas.microsoft.com/office/drawing/2014/main" id="{00000000-0008-0000-0A00-000022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75" name="Picture 363" descr="https://apps.fldfs.com/SURVEY/Images/spacer.gif">
          <a:extLst>
            <a:ext uri="{FF2B5EF4-FFF2-40B4-BE49-F238E27FC236}">
              <a16:creationId xmlns:a16="http://schemas.microsoft.com/office/drawing/2014/main" id="{00000000-0008-0000-0A00-000023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76" name="Picture 363" descr="https://apps.fldfs.com/SURVEY/Images/spacer.gif">
          <a:extLst>
            <a:ext uri="{FF2B5EF4-FFF2-40B4-BE49-F238E27FC236}">
              <a16:creationId xmlns:a16="http://schemas.microsoft.com/office/drawing/2014/main" id="{00000000-0008-0000-0A00-000024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77" name="Picture 363" descr="https://apps.fldfs.com/SURVEY/Images/spacer.gif">
          <a:extLst>
            <a:ext uri="{FF2B5EF4-FFF2-40B4-BE49-F238E27FC236}">
              <a16:creationId xmlns:a16="http://schemas.microsoft.com/office/drawing/2014/main" id="{00000000-0008-0000-0A00-000025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78" name="Picture 363" descr="https://apps.fldfs.com/SURVEY/Images/spacer.gif">
          <a:extLst>
            <a:ext uri="{FF2B5EF4-FFF2-40B4-BE49-F238E27FC236}">
              <a16:creationId xmlns:a16="http://schemas.microsoft.com/office/drawing/2014/main" id="{00000000-0008-0000-0A00-000026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79" name="Picture 363" descr="https://apps.fldfs.com/SURVEY/Images/spacer.gif">
          <a:extLst>
            <a:ext uri="{FF2B5EF4-FFF2-40B4-BE49-F238E27FC236}">
              <a16:creationId xmlns:a16="http://schemas.microsoft.com/office/drawing/2014/main" id="{00000000-0008-0000-0A00-000027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0" name="Picture 363" descr="https://apps.fldfs.com/SURVEY/Images/spacer.gif">
          <a:extLst>
            <a:ext uri="{FF2B5EF4-FFF2-40B4-BE49-F238E27FC236}">
              <a16:creationId xmlns:a16="http://schemas.microsoft.com/office/drawing/2014/main" id="{00000000-0008-0000-0A00-000028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1" name="Picture 363" descr="https://apps.fldfs.com/SURVEY/Images/spacer.gif">
          <a:extLst>
            <a:ext uri="{FF2B5EF4-FFF2-40B4-BE49-F238E27FC236}">
              <a16:creationId xmlns:a16="http://schemas.microsoft.com/office/drawing/2014/main" id="{00000000-0008-0000-0A00-000029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2" name="Picture 363" descr="https://apps.fldfs.com/SURVEY/Images/spacer.gif">
          <a:extLst>
            <a:ext uri="{FF2B5EF4-FFF2-40B4-BE49-F238E27FC236}">
              <a16:creationId xmlns:a16="http://schemas.microsoft.com/office/drawing/2014/main" id="{00000000-0008-0000-0A00-00002A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3" name="Picture 363" descr="https://apps.fldfs.com/SURVEY/Images/spacer.gif">
          <a:extLst>
            <a:ext uri="{FF2B5EF4-FFF2-40B4-BE49-F238E27FC236}">
              <a16:creationId xmlns:a16="http://schemas.microsoft.com/office/drawing/2014/main" id="{00000000-0008-0000-0A00-00002B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4" name="Picture 363" descr="https://apps.fldfs.com/SURVEY/Images/spacer.gif">
          <a:extLst>
            <a:ext uri="{FF2B5EF4-FFF2-40B4-BE49-F238E27FC236}">
              <a16:creationId xmlns:a16="http://schemas.microsoft.com/office/drawing/2014/main" id="{00000000-0008-0000-0A00-00002C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5" name="Picture 363" descr="https://apps.fldfs.com/SURVEY/Images/spacer.gif">
          <a:extLst>
            <a:ext uri="{FF2B5EF4-FFF2-40B4-BE49-F238E27FC236}">
              <a16:creationId xmlns:a16="http://schemas.microsoft.com/office/drawing/2014/main" id="{00000000-0008-0000-0A00-00002D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6" name="Picture 363" descr="https://apps.fldfs.com/SURVEY/Images/spacer.gif">
          <a:extLst>
            <a:ext uri="{FF2B5EF4-FFF2-40B4-BE49-F238E27FC236}">
              <a16:creationId xmlns:a16="http://schemas.microsoft.com/office/drawing/2014/main" id="{00000000-0008-0000-0A00-00002E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7" name="Picture 363" descr="https://apps.fldfs.com/SURVEY/Images/spacer.gif">
          <a:extLst>
            <a:ext uri="{FF2B5EF4-FFF2-40B4-BE49-F238E27FC236}">
              <a16:creationId xmlns:a16="http://schemas.microsoft.com/office/drawing/2014/main" id="{00000000-0008-0000-0A00-00002F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8" name="Picture 363" descr="https://apps.fldfs.com/SURVEY/Images/spacer.gif">
          <a:extLst>
            <a:ext uri="{FF2B5EF4-FFF2-40B4-BE49-F238E27FC236}">
              <a16:creationId xmlns:a16="http://schemas.microsoft.com/office/drawing/2014/main" id="{00000000-0008-0000-0A00-000030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89" name="Picture 363" descr="https://apps.fldfs.com/SURVEY/Images/spacer.gif">
          <a:extLst>
            <a:ext uri="{FF2B5EF4-FFF2-40B4-BE49-F238E27FC236}">
              <a16:creationId xmlns:a16="http://schemas.microsoft.com/office/drawing/2014/main" id="{00000000-0008-0000-0A00-000031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90" name="Picture 363" descr="https://apps.fldfs.com/SURVEY/Images/spacer.gif">
          <a:extLst>
            <a:ext uri="{FF2B5EF4-FFF2-40B4-BE49-F238E27FC236}">
              <a16:creationId xmlns:a16="http://schemas.microsoft.com/office/drawing/2014/main" id="{00000000-0008-0000-0A00-000032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91" name="Picture 363" descr="https://apps.fldfs.com/SURVEY/Images/spacer.gif">
          <a:extLst>
            <a:ext uri="{FF2B5EF4-FFF2-40B4-BE49-F238E27FC236}">
              <a16:creationId xmlns:a16="http://schemas.microsoft.com/office/drawing/2014/main" id="{00000000-0008-0000-0A00-000033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92" name="Picture 363" descr="https://apps.fldfs.com/SURVEY/Images/spacer.gif">
          <a:extLst>
            <a:ext uri="{FF2B5EF4-FFF2-40B4-BE49-F238E27FC236}">
              <a16:creationId xmlns:a16="http://schemas.microsoft.com/office/drawing/2014/main" id="{00000000-0008-0000-0A00-000034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338</xdr:row>
      <xdr:rowOff>0</xdr:rowOff>
    </xdr:from>
    <xdr:to>
      <xdr:col>8</xdr:col>
      <xdr:colOff>9525</xdr:colOff>
      <xdr:row>338</xdr:row>
      <xdr:rowOff>9525</xdr:rowOff>
    </xdr:to>
    <xdr:pic>
      <xdr:nvPicPr>
        <xdr:cNvPr id="3893" name="Picture 363" descr="https://apps.fldfs.com/SURVEY/Images/spacer.gif">
          <a:extLst>
            <a:ext uri="{FF2B5EF4-FFF2-40B4-BE49-F238E27FC236}">
              <a16:creationId xmlns:a16="http://schemas.microsoft.com/office/drawing/2014/main" id="{00000000-0008-0000-0A00-0000350F0000}"/>
            </a:ext>
          </a:extLst>
        </xdr:cNvPr>
        <xdr:cNvPicPr>
          <a:picLocks noChangeAspect="1"/>
        </xdr:cNvPicPr>
      </xdr:nvPicPr>
      <xdr:blipFill>
        <a:blip xmlns:r="http://schemas.openxmlformats.org/officeDocument/2006/relationships" r:embed="rId1"/>
        <a:stretch>
          <a:fillRect/>
        </a:stretch>
      </xdr:blipFill>
      <xdr:spPr bwMode="auto">
        <a:xfrm>
          <a:off x="1400175" y="659606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894" name="Picture 363" descr="https://apps.fldfs.com/SURVEY/Images/spacer.gif">
          <a:extLst>
            <a:ext uri="{FF2B5EF4-FFF2-40B4-BE49-F238E27FC236}">
              <a16:creationId xmlns:a16="http://schemas.microsoft.com/office/drawing/2014/main" id="{00000000-0008-0000-0A00-000036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895" name="Picture 363" descr="https://apps.fldfs.com/SURVEY/Images/spacer.gif">
          <a:extLst>
            <a:ext uri="{FF2B5EF4-FFF2-40B4-BE49-F238E27FC236}">
              <a16:creationId xmlns:a16="http://schemas.microsoft.com/office/drawing/2014/main" id="{00000000-0008-0000-0A00-000037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896" name="Picture 363" descr="https://apps.fldfs.com/SURVEY/Images/spacer.gif">
          <a:extLst>
            <a:ext uri="{FF2B5EF4-FFF2-40B4-BE49-F238E27FC236}">
              <a16:creationId xmlns:a16="http://schemas.microsoft.com/office/drawing/2014/main" id="{00000000-0008-0000-0A00-000038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897" name="Picture 363" descr="https://apps.fldfs.com/SURVEY/Images/spacer.gif">
          <a:extLst>
            <a:ext uri="{FF2B5EF4-FFF2-40B4-BE49-F238E27FC236}">
              <a16:creationId xmlns:a16="http://schemas.microsoft.com/office/drawing/2014/main" id="{00000000-0008-0000-0A00-000039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898" name="Picture 363" descr="https://apps.fldfs.com/SURVEY/Images/spacer.gif">
          <a:extLst>
            <a:ext uri="{FF2B5EF4-FFF2-40B4-BE49-F238E27FC236}">
              <a16:creationId xmlns:a16="http://schemas.microsoft.com/office/drawing/2014/main" id="{00000000-0008-0000-0A00-00003A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899" name="Picture 363" descr="https://apps.fldfs.com/SURVEY/Images/spacer.gif">
          <a:extLst>
            <a:ext uri="{FF2B5EF4-FFF2-40B4-BE49-F238E27FC236}">
              <a16:creationId xmlns:a16="http://schemas.microsoft.com/office/drawing/2014/main" id="{00000000-0008-0000-0A00-00003B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0" name="Picture 363" descr="https://apps.fldfs.com/SURVEY/Images/spacer.gif">
          <a:extLst>
            <a:ext uri="{FF2B5EF4-FFF2-40B4-BE49-F238E27FC236}">
              <a16:creationId xmlns:a16="http://schemas.microsoft.com/office/drawing/2014/main" id="{00000000-0008-0000-0A00-00003C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1" name="Picture 363" descr="https://apps.fldfs.com/SURVEY/Images/spacer.gif">
          <a:extLst>
            <a:ext uri="{FF2B5EF4-FFF2-40B4-BE49-F238E27FC236}">
              <a16:creationId xmlns:a16="http://schemas.microsoft.com/office/drawing/2014/main" id="{00000000-0008-0000-0A00-00003D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2" name="Picture 363" descr="https://apps.fldfs.com/SURVEY/Images/spacer.gif">
          <a:extLst>
            <a:ext uri="{FF2B5EF4-FFF2-40B4-BE49-F238E27FC236}">
              <a16:creationId xmlns:a16="http://schemas.microsoft.com/office/drawing/2014/main" id="{00000000-0008-0000-0A00-00003E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3" name="Picture 363" descr="https://apps.fldfs.com/SURVEY/Images/spacer.gif">
          <a:extLst>
            <a:ext uri="{FF2B5EF4-FFF2-40B4-BE49-F238E27FC236}">
              <a16:creationId xmlns:a16="http://schemas.microsoft.com/office/drawing/2014/main" id="{00000000-0008-0000-0A00-00003F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4" name="Picture 363" descr="https://apps.fldfs.com/SURVEY/Images/spacer.gif">
          <a:extLst>
            <a:ext uri="{FF2B5EF4-FFF2-40B4-BE49-F238E27FC236}">
              <a16:creationId xmlns:a16="http://schemas.microsoft.com/office/drawing/2014/main" id="{00000000-0008-0000-0A00-000040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5" name="Picture 363" descr="https://apps.fldfs.com/SURVEY/Images/spacer.gif">
          <a:extLst>
            <a:ext uri="{FF2B5EF4-FFF2-40B4-BE49-F238E27FC236}">
              <a16:creationId xmlns:a16="http://schemas.microsoft.com/office/drawing/2014/main" id="{00000000-0008-0000-0A00-000041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6" name="Picture 363" descr="https://apps.fldfs.com/SURVEY/Images/spacer.gif">
          <a:extLst>
            <a:ext uri="{FF2B5EF4-FFF2-40B4-BE49-F238E27FC236}">
              <a16:creationId xmlns:a16="http://schemas.microsoft.com/office/drawing/2014/main" id="{00000000-0008-0000-0A00-000042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7" name="Picture 363" descr="https://apps.fldfs.com/SURVEY/Images/spacer.gif">
          <a:extLst>
            <a:ext uri="{FF2B5EF4-FFF2-40B4-BE49-F238E27FC236}">
              <a16:creationId xmlns:a16="http://schemas.microsoft.com/office/drawing/2014/main" id="{00000000-0008-0000-0A00-000043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8" name="Picture 363" descr="https://apps.fldfs.com/SURVEY/Images/spacer.gif">
          <a:extLst>
            <a:ext uri="{FF2B5EF4-FFF2-40B4-BE49-F238E27FC236}">
              <a16:creationId xmlns:a16="http://schemas.microsoft.com/office/drawing/2014/main" id="{00000000-0008-0000-0A00-000044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09" name="Picture 363" descr="https://apps.fldfs.com/SURVEY/Images/spacer.gif">
          <a:extLst>
            <a:ext uri="{FF2B5EF4-FFF2-40B4-BE49-F238E27FC236}">
              <a16:creationId xmlns:a16="http://schemas.microsoft.com/office/drawing/2014/main" id="{00000000-0008-0000-0A00-000045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10" name="Picture 363" descr="https://apps.fldfs.com/SURVEY/Images/spacer.gif">
          <a:extLst>
            <a:ext uri="{FF2B5EF4-FFF2-40B4-BE49-F238E27FC236}">
              <a16:creationId xmlns:a16="http://schemas.microsoft.com/office/drawing/2014/main" id="{00000000-0008-0000-0A00-000046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11" name="Picture 363" descr="https://apps.fldfs.com/SURVEY/Images/spacer.gif">
          <a:extLst>
            <a:ext uri="{FF2B5EF4-FFF2-40B4-BE49-F238E27FC236}">
              <a16:creationId xmlns:a16="http://schemas.microsoft.com/office/drawing/2014/main" id="{00000000-0008-0000-0A00-000047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12" name="Picture 363" descr="https://apps.fldfs.com/SURVEY/Images/spacer.gif">
          <a:extLst>
            <a:ext uri="{FF2B5EF4-FFF2-40B4-BE49-F238E27FC236}">
              <a16:creationId xmlns:a16="http://schemas.microsoft.com/office/drawing/2014/main" id="{00000000-0008-0000-0A00-000048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339</xdr:row>
      <xdr:rowOff>0</xdr:rowOff>
    </xdr:from>
    <xdr:to>
      <xdr:col>8</xdr:col>
      <xdr:colOff>9525</xdr:colOff>
      <xdr:row>339</xdr:row>
      <xdr:rowOff>9525</xdr:rowOff>
    </xdr:to>
    <xdr:pic>
      <xdr:nvPicPr>
        <xdr:cNvPr id="3913" name="Picture 363" descr="https://apps.fldfs.com/SURVEY/Images/spacer.gif">
          <a:extLst>
            <a:ext uri="{FF2B5EF4-FFF2-40B4-BE49-F238E27FC236}">
              <a16:creationId xmlns:a16="http://schemas.microsoft.com/office/drawing/2014/main" id="{00000000-0008-0000-0A00-0000490F0000}"/>
            </a:ext>
          </a:extLst>
        </xdr:cNvPr>
        <xdr:cNvPicPr>
          <a:picLocks noChangeAspect="1"/>
        </xdr:cNvPicPr>
      </xdr:nvPicPr>
      <xdr:blipFill>
        <a:blip xmlns:r="http://schemas.openxmlformats.org/officeDocument/2006/relationships" r:embed="rId1"/>
        <a:stretch>
          <a:fillRect/>
        </a:stretch>
      </xdr:blipFill>
      <xdr:spPr bwMode="auto">
        <a:xfrm>
          <a:off x="1400175" y="661511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14" name="Picture 363" descr="https://apps.fldfs.com/SURVEY/Images/spacer.gif">
          <a:extLst>
            <a:ext uri="{FF2B5EF4-FFF2-40B4-BE49-F238E27FC236}">
              <a16:creationId xmlns:a16="http://schemas.microsoft.com/office/drawing/2014/main" id="{00000000-0008-0000-0A00-00004A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15" name="Picture 363" descr="https://apps.fldfs.com/SURVEY/Images/spacer.gif">
          <a:extLst>
            <a:ext uri="{FF2B5EF4-FFF2-40B4-BE49-F238E27FC236}">
              <a16:creationId xmlns:a16="http://schemas.microsoft.com/office/drawing/2014/main" id="{00000000-0008-0000-0A00-00004B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16" name="Picture 363" descr="https://apps.fldfs.com/SURVEY/Images/spacer.gif">
          <a:extLst>
            <a:ext uri="{FF2B5EF4-FFF2-40B4-BE49-F238E27FC236}">
              <a16:creationId xmlns:a16="http://schemas.microsoft.com/office/drawing/2014/main" id="{00000000-0008-0000-0A00-00004C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17" name="Picture 363" descr="https://apps.fldfs.com/SURVEY/Images/spacer.gif">
          <a:extLst>
            <a:ext uri="{FF2B5EF4-FFF2-40B4-BE49-F238E27FC236}">
              <a16:creationId xmlns:a16="http://schemas.microsoft.com/office/drawing/2014/main" id="{00000000-0008-0000-0A00-00004D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18" name="Picture 363" descr="https://apps.fldfs.com/SURVEY/Images/spacer.gif">
          <a:extLst>
            <a:ext uri="{FF2B5EF4-FFF2-40B4-BE49-F238E27FC236}">
              <a16:creationId xmlns:a16="http://schemas.microsoft.com/office/drawing/2014/main" id="{00000000-0008-0000-0A00-00004E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19" name="Picture 363" descr="https://apps.fldfs.com/SURVEY/Images/spacer.gif">
          <a:extLst>
            <a:ext uri="{FF2B5EF4-FFF2-40B4-BE49-F238E27FC236}">
              <a16:creationId xmlns:a16="http://schemas.microsoft.com/office/drawing/2014/main" id="{00000000-0008-0000-0A00-00004F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0" name="Picture 363" descr="https://apps.fldfs.com/SURVEY/Images/spacer.gif">
          <a:extLst>
            <a:ext uri="{FF2B5EF4-FFF2-40B4-BE49-F238E27FC236}">
              <a16:creationId xmlns:a16="http://schemas.microsoft.com/office/drawing/2014/main" id="{00000000-0008-0000-0A00-000050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1" name="Picture 363" descr="https://apps.fldfs.com/SURVEY/Images/spacer.gif">
          <a:extLst>
            <a:ext uri="{FF2B5EF4-FFF2-40B4-BE49-F238E27FC236}">
              <a16:creationId xmlns:a16="http://schemas.microsoft.com/office/drawing/2014/main" id="{00000000-0008-0000-0A00-000051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2" name="Picture 363" descr="https://apps.fldfs.com/SURVEY/Images/spacer.gif">
          <a:extLst>
            <a:ext uri="{FF2B5EF4-FFF2-40B4-BE49-F238E27FC236}">
              <a16:creationId xmlns:a16="http://schemas.microsoft.com/office/drawing/2014/main" id="{00000000-0008-0000-0A00-000052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3" name="Picture 363" descr="https://apps.fldfs.com/SURVEY/Images/spacer.gif">
          <a:extLst>
            <a:ext uri="{FF2B5EF4-FFF2-40B4-BE49-F238E27FC236}">
              <a16:creationId xmlns:a16="http://schemas.microsoft.com/office/drawing/2014/main" id="{00000000-0008-0000-0A00-000053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4" name="Picture 363" descr="https://apps.fldfs.com/SURVEY/Images/spacer.gif">
          <a:extLst>
            <a:ext uri="{FF2B5EF4-FFF2-40B4-BE49-F238E27FC236}">
              <a16:creationId xmlns:a16="http://schemas.microsoft.com/office/drawing/2014/main" id="{00000000-0008-0000-0A00-000054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5" name="Picture 363" descr="https://apps.fldfs.com/SURVEY/Images/spacer.gif">
          <a:extLst>
            <a:ext uri="{FF2B5EF4-FFF2-40B4-BE49-F238E27FC236}">
              <a16:creationId xmlns:a16="http://schemas.microsoft.com/office/drawing/2014/main" id="{00000000-0008-0000-0A00-000055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6" name="Picture 363" descr="https://apps.fldfs.com/SURVEY/Images/spacer.gif">
          <a:extLst>
            <a:ext uri="{FF2B5EF4-FFF2-40B4-BE49-F238E27FC236}">
              <a16:creationId xmlns:a16="http://schemas.microsoft.com/office/drawing/2014/main" id="{00000000-0008-0000-0A00-000056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7" name="Picture 363" descr="https://apps.fldfs.com/SURVEY/Images/spacer.gif">
          <a:extLst>
            <a:ext uri="{FF2B5EF4-FFF2-40B4-BE49-F238E27FC236}">
              <a16:creationId xmlns:a16="http://schemas.microsoft.com/office/drawing/2014/main" id="{00000000-0008-0000-0A00-000057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8" name="Picture 363" descr="https://apps.fldfs.com/SURVEY/Images/spacer.gif">
          <a:extLst>
            <a:ext uri="{FF2B5EF4-FFF2-40B4-BE49-F238E27FC236}">
              <a16:creationId xmlns:a16="http://schemas.microsoft.com/office/drawing/2014/main" id="{00000000-0008-0000-0A00-000058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29" name="Picture 363" descr="https://apps.fldfs.com/SURVEY/Images/spacer.gif">
          <a:extLst>
            <a:ext uri="{FF2B5EF4-FFF2-40B4-BE49-F238E27FC236}">
              <a16:creationId xmlns:a16="http://schemas.microsoft.com/office/drawing/2014/main" id="{00000000-0008-0000-0A00-000059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30" name="Picture 363" descr="https://apps.fldfs.com/SURVEY/Images/spacer.gif">
          <a:extLst>
            <a:ext uri="{FF2B5EF4-FFF2-40B4-BE49-F238E27FC236}">
              <a16:creationId xmlns:a16="http://schemas.microsoft.com/office/drawing/2014/main" id="{00000000-0008-0000-0A00-00005A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31" name="Picture 363" descr="https://apps.fldfs.com/SURVEY/Images/spacer.gif">
          <a:extLst>
            <a:ext uri="{FF2B5EF4-FFF2-40B4-BE49-F238E27FC236}">
              <a16:creationId xmlns:a16="http://schemas.microsoft.com/office/drawing/2014/main" id="{00000000-0008-0000-0A00-00005B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32" name="Picture 363" descr="https://apps.fldfs.com/SURVEY/Images/spacer.gif">
          <a:extLst>
            <a:ext uri="{FF2B5EF4-FFF2-40B4-BE49-F238E27FC236}">
              <a16:creationId xmlns:a16="http://schemas.microsoft.com/office/drawing/2014/main" id="{00000000-0008-0000-0A00-00005C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340</xdr:row>
      <xdr:rowOff>0</xdr:rowOff>
    </xdr:from>
    <xdr:to>
      <xdr:col>8</xdr:col>
      <xdr:colOff>9525</xdr:colOff>
      <xdr:row>340</xdr:row>
      <xdr:rowOff>9525</xdr:rowOff>
    </xdr:to>
    <xdr:pic>
      <xdr:nvPicPr>
        <xdr:cNvPr id="3933" name="Picture 363" descr="https://apps.fldfs.com/SURVEY/Images/spacer.gif">
          <a:extLst>
            <a:ext uri="{FF2B5EF4-FFF2-40B4-BE49-F238E27FC236}">
              <a16:creationId xmlns:a16="http://schemas.microsoft.com/office/drawing/2014/main" id="{00000000-0008-0000-0A00-00005D0F0000}"/>
            </a:ext>
          </a:extLst>
        </xdr:cNvPr>
        <xdr:cNvPicPr>
          <a:picLocks noChangeAspect="1"/>
        </xdr:cNvPicPr>
      </xdr:nvPicPr>
      <xdr:blipFill>
        <a:blip xmlns:r="http://schemas.openxmlformats.org/officeDocument/2006/relationships" r:embed="rId1"/>
        <a:stretch>
          <a:fillRect/>
        </a:stretch>
      </xdr:blipFill>
      <xdr:spPr bwMode="auto">
        <a:xfrm>
          <a:off x="1400175" y="663416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34" name="Picture 363" descr="https://apps.fldfs.com/SURVEY/Images/spacer.gif">
          <a:extLst>
            <a:ext uri="{FF2B5EF4-FFF2-40B4-BE49-F238E27FC236}">
              <a16:creationId xmlns:a16="http://schemas.microsoft.com/office/drawing/2014/main" id="{00000000-0008-0000-0A00-00005E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35" name="Picture 363" descr="https://apps.fldfs.com/SURVEY/Images/spacer.gif">
          <a:extLst>
            <a:ext uri="{FF2B5EF4-FFF2-40B4-BE49-F238E27FC236}">
              <a16:creationId xmlns:a16="http://schemas.microsoft.com/office/drawing/2014/main" id="{00000000-0008-0000-0A00-00005F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36" name="Picture 363" descr="https://apps.fldfs.com/SURVEY/Images/spacer.gif">
          <a:extLst>
            <a:ext uri="{FF2B5EF4-FFF2-40B4-BE49-F238E27FC236}">
              <a16:creationId xmlns:a16="http://schemas.microsoft.com/office/drawing/2014/main" id="{00000000-0008-0000-0A00-000060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37" name="Picture 363" descr="https://apps.fldfs.com/SURVEY/Images/spacer.gif">
          <a:extLst>
            <a:ext uri="{FF2B5EF4-FFF2-40B4-BE49-F238E27FC236}">
              <a16:creationId xmlns:a16="http://schemas.microsoft.com/office/drawing/2014/main" id="{00000000-0008-0000-0A00-000061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38" name="Picture 363" descr="https://apps.fldfs.com/SURVEY/Images/spacer.gif">
          <a:extLst>
            <a:ext uri="{FF2B5EF4-FFF2-40B4-BE49-F238E27FC236}">
              <a16:creationId xmlns:a16="http://schemas.microsoft.com/office/drawing/2014/main" id="{00000000-0008-0000-0A00-000062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39" name="Picture 363" descr="https://apps.fldfs.com/SURVEY/Images/spacer.gif">
          <a:extLst>
            <a:ext uri="{FF2B5EF4-FFF2-40B4-BE49-F238E27FC236}">
              <a16:creationId xmlns:a16="http://schemas.microsoft.com/office/drawing/2014/main" id="{00000000-0008-0000-0A00-000063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0" name="Picture 363" descr="https://apps.fldfs.com/SURVEY/Images/spacer.gif">
          <a:extLst>
            <a:ext uri="{FF2B5EF4-FFF2-40B4-BE49-F238E27FC236}">
              <a16:creationId xmlns:a16="http://schemas.microsoft.com/office/drawing/2014/main" id="{00000000-0008-0000-0A00-000064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1" name="Picture 363" descr="https://apps.fldfs.com/SURVEY/Images/spacer.gif">
          <a:extLst>
            <a:ext uri="{FF2B5EF4-FFF2-40B4-BE49-F238E27FC236}">
              <a16:creationId xmlns:a16="http://schemas.microsoft.com/office/drawing/2014/main" id="{00000000-0008-0000-0A00-000065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2" name="Picture 363" descr="https://apps.fldfs.com/SURVEY/Images/spacer.gif">
          <a:extLst>
            <a:ext uri="{FF2B5EF4-FFF2-40B4-BE49-F238E27FC236}">
              <a16:creationId xmlns:a16="http://schemas.microsoft.com/office/drawing/2014/main" id="{00000000-0008-0000-0A00-000066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3" name="Picture 363" descr="https://apps.fldfs.com/SURVEY/Images/spacer.gif">
          <a:extLst>
            <a:ext uri="{FF2B5EF4-FFF2-40B4-BE49-F238E27FC236}">
              <a16:creationId xmlns:a16="http://schemas.microsoft.com/office/drawing/2014/main" id="{00000000-0008-0000-0A00-000067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4" name="Picture 363" descr="https://apps.fldfs.com/SURVEY/Images/spacer.gif">
          <a:extLst>
            <a:ext uri="{FF2B5EF4-FFF2-40B4-BE49-F238E27FC236}">
              <a16:creationId xmlns:a16="http://schemas.microsoft.com/office/drawing/2014/main" id="{00000000-0008-0000-0A00-000068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5" name="Picture 363" descr="https://apps.fldfs.com/SURVEY/Images/spacer.gif">
          <a:extLst>
            <a:ext uri="{FF2B5EF4-FFF2-40B4-BE49-F238E27FC236}">
              <a16:creationId xmlns:a16="http://schemas.microsoft.com/office/drawing/2014/main" id="{00000000-0008-0000-0A00-000069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6" name="Picture 363" descr="https://apps.fldfs.com/SURVEY/Images/spacer.gif">
          <a:extLst>
            <a:ext uri="{FF2B5EF4-FFF2-40B4-BE49-F238E27FC236}">
              <a16:creationId xmlns:a16="http://schemas.microsoft.com/office/drawing/2014/main" id="{00000000-0008-0000-0A00-00006A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7" name="Picture 363" descr="https://apps.fldfs.com/SURVEY/Images/spacer.gif">
          <a:extLst>
            <a:ext uri="{FF2B5EF4-FFF2-40B4-BE49-F238E27FC236}">
              <a16:creationId xmlns:a16="http://schemas.microsoft.com/office/drawing/2014/main" id="{00000000-0008-0000-0A00-00006B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8" name="Picture 363" descr="https://apps.fldfs.com/SURVEY/Images/spacer.gif">
          <a:extLst>
            <a:ext uri="{FF2B5EF4-FFF2-40B4-BE49-F238E27FC236}">
              <a16:creationId xmlns:a16="http://schemas.microsoft.com/office/drawing/2014/main" id="{00000000-0008-0000-0A00-00006C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49" name="Picture 363" descr="https://apps.fldfs.com/SURVEY/Images/spacer.gif">
          <a:extLst>
            <a:ext uri="{FF2B5EF4-FFF2-40B4-BE49-F238E27FC236}">
              <a16:creationId xmlns:a16="http://schemas.microsoft.com/office/drawing/2014/main" id="{00000000-0008-0000-0A00-00006D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50" name="Picture 363" descr="https://apps.fldfs.com/SURVEY/Images/spacer.gif">
          <a:extLst>
            <a:ext uri="{FF2B5EF4-FFF2-40B4-BE49-F238E27FC236}">
              <a16:creationId xmlns:a16="http://schemas.microsoft.com/office/drawing/2014/main" id="{00000000-0008-0000-0A00-00006E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51" name="Picture 363" descr="https://apps.fldfs.com/SURVEY/Images/spacer.gif">
          <a:extLst>
            <a:ext uri="{FF2B5EF4-FFF2-40B4-BE49-F238E27FC236}">
              <a16:creationId xmlns:a16="http://schemas.microsoft.com/office/drawing/2014/main" id="{00000000-0008-0000-0A00-00006F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52" name="Picture 363" descr="https://apps.fldfs.com/SURVEY/Images/spacer.gif">
          <a:extLst>
            <a:ext uri="{FF2B5EF4-FFF2-40B4-BE49-F238E27FC236}">
              <a16:creationId xmlns:a16="http://schemas.microsoft.com/office/drawing/2014/main" id="{00000000-0008-0000-0A00-000070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341</xdr:row>
      <xdr:rowOff>0</xdr:rowOff>
    </xdr:from>
    <xdr:to>
      <xdr:col>8</xdr:col>
      <xdr:colOff>9525</xdr:colOff>
      <xdr:row>341</xdr:row>
      <xdr:rowOff>9525</xdr:rowOff>
    </xdr:to>
    <xdr:pic>
      <xdr:nvPicPr>
        <xdr:cNvPr id="3953" name="Picture 363" descr="https://apps.fldfs.com/SURVEY/Images/spacer.gif">
          <a:extLst>
            <a:ext uri="{FF2B5EF4-FFF2-40B4-BE49-F238E27FC236}">
              <a16:creationId xmlns:a16="http://schemas.microsoft.com/office/drawing/2014/main" id="{00000000-0008-0000-0A00-0000710F0000}"/>
            </a:ext>
          </a:extLst>
        </xdr:cNvPr>
        <xdr:cNvPicPr>
          <a:picLocks noChangeAspect="1"/>
        </xdr:cNvPicPr>
      </xdr:nvPicPr>
      <xdr:blipFill>
        <a:blip xmlns:r="http://schemas.openxmlformats.org/officeDocument/2006/relationships" r:embed="rId1"/>
        <a:stretch>
          <a:fillRect/>
        </a:stretch>
      </xdr:blipFill>
      <xdr:spPr bwMode="auto">
        <a:xfrm>
          <a:off x="1400175" y="665321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54" name="Picture 363" descr="https://apps.fldfs.com/SURVEY/Images/spacer.gif">
          <a:extLst>
            <a:ext uri="{FF2B5EF4-FFF2-40B4-BE49-F238E27FC236}">
              <a16:creationId xmlns:a16="http://schemas.microsoft.com/office/drawing/2014/main" id="{00000000-0008-0000-0A00-000072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55" name="Picture 363" descr="https://apps.fldfs.com/SURVEY/Images/spacer.gif">
          <a:extLst>
            <a:ext uri="{FF2B5EF4-FFF2-40B4-BE49-F238E27FC236}">
              <a16:creationId xmlns:a16="http://schemas.microsoft.com/office/drawing/2014/main" id="{00000000-0008-0000-0A00-000073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56" name="Picture 363" descr="https://apps.fldfs.com/SURVEY/Images/spacer.gif">
          <a:extLst>
            <a:ext uri="{FF2B5EF4-FFF2-40B4-BE49-F238E27FC236}">
              <a16:creationId xmlns:a16="http://schemas.microsoft.com/office/drawing/2014/main" id="{00000000-0008-0000-0A00-000074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57" name="Picture 363" descr="https://apps.fldfs.com/SURVEY/Images/spacer.gif">
          <a:extLst>
            <a:ext uri="{FF2B5EF4-FFF2-40B4-BE49-F238E27FC236}">
              <a16:creationId xmlns:a16="http://schemas.microsoft.com/office/drawing/2014/main" id="{00000000-0008-0000-0A00-000075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58" name="Picture 363" descr="https://apps.fldfs.com/SURVEY/Images/spacer.gif">
          <a:extLst>
            <a:ext uri="{FF2B5EF4-FFF2-40B4-BE49-F238E27FC236}">
              <a16:creationId xmlns:a16="http://schemas.microsoft.com/office/drawing/2014/main" id="{00000000-0008-0000-0A00-000076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59" name="Picture 363" descr="https://apps.fldfs.com/SURVEY/Images/spacer.gif">
          <a:extLst>
            <a:ext uri="{FF2B5EF4-FFF2-40B4-BE49-F238E27FC236}">
              <a16:creationId xmlns:a16="http://schemas.microsoft.com/office/drawing/2014/main" id="{00000000-0008-0000-0A00-000077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0" name="Picture 363" descr="https://apps.fldfs.com/SURVEY/Images/spacer.gif">
          <a:extLst>
            <a:ext uri="{FF2B5EF4-FFF2-40B4-BE49-F238E27FC236}">
              <a16:creationId xmlns:a16="http://schemas.microsoft.com/office/drawing/2014/main" id="{00000000-0008-0000-0A00-000078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1" name="Picture 363" descr="https://apps.fldfs.com/SURVEY/Images/spacer.gif">
          <a:extLst>
            <a:ext uri="{FF2B5EF4-FFF2-40B4-BE49-F238E27FC236}">
              <a16:creationId xmlns:a16="http://schemas.microsoft.com/office/drawing/2014/main" id="{00000000-0008-0000-0A00-000079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2" name="Picture 363" descr="https://apps.fldfs.com/SURVEY/Images/spacer.gif">
          <a:extLst>
            <a:ext uri="{FF2B5EF4-FFF2-40B4-BE49-F238E27FC236}">
              <a16:creationId xmlns:a16="http://schemas.microsoft.com/office/drawing/2014/main" id="{00000000-0008-0000-0A00-00007A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3" name="Picture 363" descr="https://apps.fldfs.com/SURVEY/Images/spacer.gif">
          <a:extLst>
            <a:ext uri="{FF2B5EF4-FFF2-40B4-BE49-F238E27FC236}">
              <a16:creationId xmlns:a16="http://schemas.microsoft.com/office/drawing/2014/main" id="{00000000-0008-0000-0A00-00007B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4" name="Picture 363" descr="https://apps.fldfs.com/SURVEY/Images/spacer.gif">
          <a:extLst>
            <a:ext uri="{FF2B5EF4-FFF2-40B4-BE49-F238E27FC236}">
              <a16:creationId xmlns:a16="http://schemas.microsoft.com/office/drawing/2014/main" id="{00000000-0008-0000-0A00-00007C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5" name="Picture 363" descr="https://apps.fldfs.com/SURVEY/Images/spacer.gif">
          <a:extLst>
            <a:ext uri="{FF2B5EF4-FFF2-40B4-BE49-F238E27FC236}">
              <a16:creationId xmlns:a16="http://schemas.microsoft.com/office/drawing/2014/main" id="{00000000-0008-0000-0A00-00007D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6" name="Picture 363" descr="https://apps.fldfs.com/SURVEY/Images/spacer.gif">
          <a:extLst>
            <a:ext uri="{FF2B5EF4-FFF2-40B4-BE49-F238E27FC236}">
              <a16:creationId xmlns:a16="http://schemas.microsoft.com/office/drawing/2014/main" id="{00000000-0008-0000-0A00-00007E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7" name="Picture 363" descr="https://apps.fldfs.com/SURVEY/Images/spacer.gif">
          <a:extLst>
            <a:ext uri="{FF2B5EF4-FFF2-40B4-BE49-F238E27FC236}">
              <a16:creationId xmlns:a16="http://schemas.microsoft.com/office/drawing/2014/main" id="{00000000-0008-0000-0A00-00007F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8" name="Picture 363" descr="https://apps.fldfs.com/SURVEY/Images/spacer.gif">
          <a:extLst>
            <a:ext uri="{FF2B5EF4-FFF2-40B4-BE49-F238E27FC236}">
              <a16:creationId xmlns:a16="http://schemas.microsoft.com/office/drawing/2014/main" id="{00000000-0008-0000-0A00-000080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69" name="Picture 363" descr="https://apps.fldfs.com/SURVEY/Images/spacer.gif">
          <a:extLst>
            <a:ext uri="{FF2B5EF4-FFF2-40B4-BE49-F238E27FC236}">
              <a16:creationId xmlns:a16="http://schemas.microsoft.com/office/drawing/2014/main" id="{00000000-0008-0000-0A00-000081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70" name="Picture 363" descr="https://apps.fldfs.com/SURVEY/Images/spacer.gif">
          <a:extLst>
            <a:ext uri="{FF2B5EF4-FFF2-40B4-BE49-F238E27FC236}">
              <a16:creationId xmlns:a16="http://schemas.microsoft.com/office/drawing/2014/main" id="{00000000-0008-0000-0A00-000082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71" name="Picture 363" descr="https://apps.fldfs.com/SURVEY/Images/spacer.gif">
          <a:extLst>
            <a:ext uri="{FF2B5EF4-FFF2-40B4-BE49-F238E27FC236}">
              <a16:creationId xmlns:a16="http://schemas.microsoft.com/office/drawing/2014/main" id="{00000000-0008-0000-0A00-000083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72" name="Picture 363" descr="https://apps.fldfs.com/SURVEY/Images/spacer.gif">
          <a:extLst>
            <a:ext uri="{FF2B5EF4-FFF2-40B4-BE49-F238E27FC236}">
              <a16:creationId xmlns:a16="http://schemas.microsoft.com/office/drawing/2014/main" id="{00000000-0008-0000-0A00-000084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342</xdr:row>
      <xdr:rowOff>0</xdr:rowOff>
    </xdr:from>
    <xdr:to>
      <xdr:col>8</xdr:col>
      <xdr:colOff>9525</xdr:colOff>
      <xdr:row>342</xdr:row>
      <xdr:rowOff>9525</xdr:rowOff>
    </xdr:to>
    <xdr:pic>
      <xdr:nvPicPr>
        <xdr:cNvPr id="3973" name="Picture 363" descr="https://apps.fldfs.com/SURVEY/Images/spacer.gif">
          <a:extLst>
            <a:ext uri="{FF2B5EF4-FFF2-40B4-BE49-F238E27FC236}">
              <a16:creationId xmlns:a16="http://schemas.microsoft.com/office/drawing/2014/main" id="{00000000-0008-0000-0A00-0000850F0000}"/>
            </a:ext>
          </a:extLst>
        </xdr:cNvPr>
        <xdr:cNvPicPr>
          <a:picLocks noChangeAspect="1"/>
        </xdr:cNvPicPr>
      </xdr:nvPicPr>
      <xdr:blipFill>
        <a:blip xmlns:r="http://schemas.openxmlformats.org/officeDocument/2006/relationships" r:embed="rId1"/>
        <a:stretch>
          <a:fillRect/>
        </a:stretch>
      </xdr:blipFill>
      <xdr:spPr bwMode="auto">
        <a:xfrm>
          <a:off x="1400175" y="667226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74" name="Picture 363" descr="https://apps.fldfs.com/SURVEY/Images/spacer.gif">
          <a:extLst>
            <a:ext uri="{FF2B5EF4-FFF2-40B4-BE49-F238E27FC236}">
              <a16:creationId xmlns:a16="http://schemas.microsoft.com/office/drawing/2014/main" id="{00000000-0008-0000-0A00-000086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75" name="Picture 363" descr="https://apps.fldfs.com/SURVEY/Images/spacer.gif">
          <a:extLst>
            <a:ext uri="{FF2B5EF4-FFF2-40B4-BE49-F238E27FC236}">
              <a16:creationId xmlns:a16="http://schemas.microsoft.com/office/drawing/2014/main" id="{00000000-0008-0000-0A00-000087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76" name="Picture 363" descr="https://apps.fldfs.com/SURVEY/Images/spacer.gif">
          <a:extLst>
            <a:ext uri="{FF2B5EF4-FFF2-40B4-BE49-F238E27FC236}">
              <a16:creationId xmlns:a16="http://schemas.microsoft.com/office/drawing/2014/main" id="{00000000-0008-0000-0A00-000088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77" name="Picture 363" descr="https://apps.fldfs.com/SURVEY/Images/spacer.gif">
          <a:extLst>
            <a:ext uri="{FF2B5EF4-FFF2-40B4-BE49-F238E27FC236}">
              <a16:creationId xmlns:a16="http://schemas.microsoft.com/office/drawing/2014/main" id="{00000000-0008-0000-0A00-000089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78" name="Picture 363" descr="https://apps.fldfs.com/SURVEY/Images/spacer.gif">
          <a:extLst>
            <a:ext uri="{FF2B5EF4-FFF2-40B4-BE49-F238E27FC236}">
              <a16:creationId xmlns:a16="http://schemas.microsoft.com/office/drawing/2014/main" id="{00000000-0008-0000-0A00-00008A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79" name="Picture 363" descr="https://apps.fldfs.com/SURVEY/Images/spacer.gif">
          <a:extLst>
            <a:ext uri="{FF2B5EF4-FFF2-40B4-BE49-F238E27FC236}">
              <a16:creationId xmlns:a16="http://schemas.microsoft.com/office/drawing/2014/main" id="{00000000-0008-0000-0A00-00008B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0" name="Picture 363" descr="https://apps.fldfs.com/SURVEY/Images/spacer.gif">
          <a:extLst>
            <a:ext uri="{FF2B5EF4-FFF2-40B4-BE49-F238E27FC236}">
              <a16:creationId xmlns:a16="http://schemas.microsoft.com/office/drawing/2014/main" id="{00000000-0008-0000-0A00-00008C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1" name="Picture 363" descr="https://apps.fldfs.com/SURVEY/Images/spacer.gif">
          <a:extLst>
            <a:ext uri="{FF2B5EF4-FFF2-40B4-BE49-F238E27FC236}">
              <a16:creationId xmlns:a16="http://schemas.microsoft.com/office/drawing/2014/main" id="{00000000-0008-0000-0A00-00008D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2" name="Picture 363" descr="https://apps.fldfs.com/SURVEY/Images/spacer.gif">
          <a:extLst>
            <a:ext uri="{FF2B5EF4-FFF2-40B4-BE49-F238E27FC236}">
              <a16:creationId xmlns:a16="http://schemas.microsoft.com/office/drawing/2014/main" id="{00000000-0008-0000-0A00-00008E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3" name="Picture 363" descr="https://apps.fldfs.com/SURVEY/Images/spacer.gif">
          <a:extLst>
            <a:ext uri="{FF2B5EF4-FFF2-40B4-BE49-F238E27FC236}">
              <a16:creationId xmlns:a16="http://schemas.microsoft.com/office/drawing/2014/main" id="{00000000-0008-0000-0A00-00008F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4" name="Picture 363" descr="https://apps.fldfs.com/SURVEY/Images/spacer.gif">
          <a:extLst>
            <a:ext uri="{FF2B5EF4-FFF2-40B4-BE49-F238E27FC236}">
              <a16:creationId xmlns:a16="http://schemas.microsoft.com/office/drawing/2014/main" id="{00000000-0008-0000-0A00-000090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5" name="Picture 363" descr="https://apps.fldfs.com/SURVEY/Images/spacer.gif">
          <a:extLst>
            <a:ext uri="{FF2B5EF4-FFF2-40B4-BE49-F238E27FC236}">
              <a16:creationId xmlns:a16="http://schemas.microsoft.com/office/drawing/2014/main" id="{00000000-0008-0000-0A00-000091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6" name="Picture 363" descr="https://apps.fldfs.com/SURVEY/Images/spacer.gif">
          <a:extLst>
            <a:ext uri="{FF2B5EF4-FFF2-40B4-BE49-F238E27FC236}">
              <a16:creationId xmlns:a16="http://schemas.microsoft.com/office/drawing/2014/main" id="{00000000-0008-0000-0A00-000092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7" name="Picture 363" descr="https://apps.fldfs.com/SURVEY/Images/spacer.gif">
          <a:extLst>
            <a:ext uri="{FF2B5EF4-FFF2-40B4-BE49-F238E27FC236}">
              <a16:creationId xmlns:a16="http://schemas.microsoft.com/office/drawing/2014/main" id="{00000000-0008-0000-0A00-000093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8" name="Picture 363" descr="https://apps.fldfs.com/SURVEY/Images/spacer.gif">
          <a:extLst>
            <a:ext uri="{FF2B5EF4-FFF2-40B4-BE49-F238E27FC236}">
              <a16:creationId xmlns:a16="http://schemas.microsoft.com/office/drawing/2014/main" id="{00000000-0008-0000-0A00-000094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89" name="Picture 363" descr="https://apps.fldfs.com/SURVEY/Images/spacer.gif">
          <a:extLst>
            <a:ext uri="{FF2B5EF4-FFF2-40B4-BE49-F238E27FC236}">
              <a16:creationId xmlns:a16="http://schemas.microsoft.com/office/drawing/2014/main" id="{00000000-0008-0000-0A00-000095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90" name="Picture 363" descr="https://apps.fldfs.com/SURVEY/Images/spacer.gif">
          <a:extLst>
            <a:ext uri="{FF2B5EF4-FFF2-40B4-BE49-F238E27FC236}">
              <a16:creationId xmlns:a16="http://schemas.microsoft.com/office/drawing/2014/main" id="{00000000-0008-0000-0A00-000096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91" name="Picture 363" descr="https://apps.fldfs.com/SURVEY/Images/spacer.gif">
          <a:extLst>
            <a:ext uri="{FF2B5EF4-FFF2-40B4-BE49-F238E27FC236}">
              <a16:creationId xmlns:a16="http://schemas.microsoft.com/office/drawing/2014/main" id="{00000000-0008-0000-0A00-000097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92" name="Picture 363" descr="https://apps.fldfs.com/SURVEY/Images/spacer.gif">
          <a:extLst>
            <a:ext uri="{FF2B5EF4-FFF2-40B4-BE49-F238E27FC236}">
              <a16:creationId xmlns:a16="http://schemas.microsoft.com/office/drawing/2014/main" id="{00000000-0008-0000-0A00-000098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343</xdr:row>
      <xdr:rowOff>0</xdr:rowOff>
    </xdr:from>
    <xdr:to>
      <xdr:col>8</xdr:col>
      <xdr:colOff>9525</xdr:colOff>
      <xdr:row>343</xdr:row>
      <xdr:rowOff>9525</xdr:rowOff>
    </xdr:to>
    <xdr:pic>
      <xdr:nvPicPr>
        <xdr:cNvPr id="3993" name="Picture 363" descr="https://apps.fldfs.com/SURVEY/Images/spacer.gif">
          <a:extLst>
            <a:ext uri="{FF2B5EF4-FFF2-40B4-BE49-F238E27FC236}">
              <a16:creationId xmlns:a16="http://schemas.microsoft.com/office/drawing/2014/main" id="{00000000-0008-0000-0A00-0000990F0000}"/>
            </a:ext>
          </a:extLst>
        </xdr:cNvPr>
        <xdr:cNvPicPr>
          <a:picLocks noChangeAspect="1"/>
        </xdr:cNvPicPr>
      </xdr:nvPicPr>
      <xdr:blipFill>
        <a:blip xmlns:r="http://schemas.openxmlformats.org/officeDocument/2006/relationships" r:embed="rId1"/>
        <a:stretch>
          <a:fillRect/>
        </a:stretch>
      </xdr:blipFill>
      <xdr:spPr bwMode="auto">
        <a:xfrm>
          <a:off x="1400175" y="669131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3994" name="Picture 363" descr="https://apps.fldfs.com/SURVEY/Images/spacer.gif">
          <a:extLst>
            <a:ext uri="{FF2B5EF4-FFF2-40B4-BE49-F238E27FC236}">
              <a16:creationId xmlns:a16="http://schemas.microsoft.com/office/drawing/2014/main" id="{00000000-0008-0000-0A00-00009A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3995" name="Picture 363" descr="https://apps.fldfs.com/SURVEY/Images/spacer.gif">
          <a:extLst>
            <a:ext uri="{FF2B5EF4-FFF2-40B4-BE49-F238E27FC236}">
              <a16:creationId xmlns:a16="http://schemas.microsoft.com/office/drawing/2014/main" id="{00000000-0008-0000-0A00-00009B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3996" name="Picture 363" descr="https://apps.fldfs.com/SURVEY/Images/spacer.gif">
          <a:extLst>
            <a:ext uri="{FF2B5EF4-FFF2-40B4-BE49-F238E27FC236}">
              <a16:creationId xmlns:a16="http://schemas.microsoft.com/office/drawing/2014/main" id="{00000000-0008-0000-0A00-00009C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3997" name="Picture 363" descr="https://apps.fldfs.com/SURVEY/Images/spacer.gif">
          <a:extLst>
            <a:ext uri="{FF2B5EF4-FFF2-40B4-BE49-F238E27FC236}">
              <a16:creationId xmlns:a16="http://schemas.microsoft.com/office/drawing/2014/main" id="{00000000-0008-0000-0A00-00009D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3998" name="Picture 363" descr="https://apps.fldfs.com/SURVEY/Images/spacer.gif">
          <a:extLst>
            <a:ext uri="{FF2B5EF4-FFF2-40B4-BE49-F238E27FC236}">
              <a16:creationId xmlns:a16="http://schemas.microsoft.com/office/drawing/2014/main" id="{00000000-0008-0000-0A00-00009E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3999" name="Picture 363" descr="https://apps.fldfs.com/SURVEY/Images/spacer.gif">
          <a:extLst>
            <a:ext uri="{FF2B5EF4-FFF2-40B4-BE49-F238E27FC236}">
              <a16:creationId xmlns:a16="http://schemas.microsoft.com/office/drawing/2014/main" id="{00000000-0008-0000-0A00-00009F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0" name="Picture 363" descr="https://apps.fldfs.com/SURVEY/Images/spacer.gif">
          <a:extLst>
            <a:ext uri="{FF2B5EF4-FFF2-40B4-BE49-F238E27FC236}">
              <a16:creationId xmlns:a16="http://schemas.microsoft.com/office/drawing/2014/main" id="{00000000-0008-0000-0A00-0000A0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1" name="Picture 363" descr="https://apps.fldfs.com/SURVEY/Images/spacer.gif">
          <a:extLst>
            <a:ext uri="{FF2B5EF4-FFF2-40B4-BE49-F238E27FC236}">
              <a16:creationId xmlns:a16="http://schemas.microsoft.com/office/drawing/2014/main" id="{00000000-0008-0000-0A00-0000A1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2" name="Picture 363" descr="https://apps.fldfs.com/SURVEY/Images/spacer.gif">
          <a:extLst>
            <a:ext uri="{FF2B5EF4-FFF2-40B4-BE49-F238E27FC236}">
              <a16:creationId xmlns:a16="http://schemas.microsoft.com/office/drawing/2014/main" id="{00000000-0008-0000-0A00-0000A2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3" name="Picture 363" descr="https://apps.fldfs.com/SURVEY/Images/spacer.gif">
          <a:extLst>
            <a:ext uri="{FF2B5EF4-FFF2-40B4-BE49-F238E27FC236}">
              <a16:creationId xmlns:a16="http://schemas.microsoft.com/office/drawing/2014/main" id="{00000000-0008-0000-0A00-0000A3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4" name="Picture 363" descr="https://apps.fldfs.com/SURVEY/Images/spacer.gif">
          <a:extLst>
            <a:ext uri="{FF2B5EF4-FFF2-40B4-BE49-F238E27FC236}">
              <a16:creationId xmlns:a16="http://schemas.microsoft.com/office/drawing/2014/main" id="{00000000-0008-0000-0A00-0000A4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5" name="Picture 363" descr="https://apps.fldfs.com/SURVEY/Images/spacer.gif">
          <a:extLst>
            <a:ext uri="{FF2B5EF4-FFF2-40B4-BE49-F238E27FC236}">
              <a16:creationId xmlns:a16="http://schemas.microsoft.com/office/drawing/2014/main" id="{00000000-0008-0000-0A00-0000A5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6" name="Picture 363" descr="https://apps.fldfs.com/SURVEY/Images/spacer.gif">
          <a:extLst>
            <a:ext uri="{FF2B5EF4-FFF2-40B4-BE49-F238E27FC236}">
              <a16:creationId xmlns:a16="http://schemas.microsoft.com/office/drawing/2014/main" id="{00000000-0008-0000-0A00-0000A6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7" name="Picture 363" descr="https://apps.fldfs.com/SURVEY/Images/spacer.gif">
          <a:extLst>
            <a:ext uri="{FF2B5EF4-FFF2-40B4-BE49-F238E27FC236}">
              <a16:creationId xmlns:a16="http://schemas.microsoft.com/office/drawing/2014/main" id="{00000000-0008-0000-0A00-0000A7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8" name="Picture 363" descr="https://apps.fldfs.com/SURVEY/Images/spacer.gif">
          <a:extLst>
            <a:ext uri="{FF2B5EF4-FFF2-40B4-BE49-F238E27FC236}">
              <a16:creationId xmlns:a16="http://schemas.microsoft.com/office/drawing/2014/main" id="{00000000-0008-0000-0A00-0000A8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09" name="Picture 363" descr="https://apps.fldfs.com/SURVEY/Images/spacer.gif">
          <a:extLst>
            <a:ext uri="{FF2B5EF4-FFF2-40B4-BE49-F238E27FC236}">
              <a16:creationId xmlns:a16="http://schemas.microsoft.com/office/drawing/2014/main" id="{00000000-0008-0000-0A00-0000A9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10" name="Picture 363" descr="https://apps.fldfs.com/SURVEY/Images/spacer.gif">
          <a:extLst>
            <a:ext uri="{FF2B5EF4-FFF2-40B4-BE49-F238E27FC236}">
              <a16:creationId xmlns:a16="http://schemas.microsoft.com/office/drawing/2014/main" id="{00000000-0008-0000-0A00-0000AA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11" name="Picture 363" descr="https://apps.fldfs.com/SURVEY/Images/spacer.gif">
          <a:extLst>
            <a:ext uri="{FF2B5EF4-FFF2-40B4-BE49-F238E27FC236}">
              <a16:creationId xmlns:a16="http://schemas.microsoft.com/office/drawing/2014/main" id="{00000000-0008-0000-0A00-0000AB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12" name="Picture 363" descr="https://apps.fldfs.com/SURVEY/Images/spacer.gif">
          <a:extLst>
            <a:ext uri="{FF2B5EF4-FFF2-40B4-BE49-F238E27FC236}">
              <a16:creationId xmlns:a16="http://schemas.microsoft.com/office/drawing/2014/main" id="{00000000-0008-0000-0A00-0000AC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344</xdr:row>
      <xdr:rowOff>0</xdr:rowOff>
    </xdr:from>
    <xdr:to>
      <xdr:col>8</xdr:col>
      <xdr:colOff>9525</xdr:colOff>
      <xdr:row>344</xdr:row>
      <xdr:rowOff>9525</xdr:rowOff>
    </xdr:to>
    <xdr:pic>
      <xdr:nvPicPr>
        <xdr:cNvPr id="4013" name="Picture 363" descr="https://apps.fldfs.com/SURVEY/Images/spacer.gif">
          <a:extLst>
            <a:ext uri="{FF2B5EF4-FFF2-40B4-BE49-F238E27FC236}">
              <a16:creationId xmlns:a16="http://schemas.microsoft.com/office/drawing/2014/main" id="{00000000-0008-0000-0A00-0000AD0F0000}"/>
            </a:ext>
          </a:extLst>
        </xdr:cNvPr>
        <xdr:cNvPicPr>
          <a:picLocks noChangeAspect="1"/>
        </xdr:cNvPicPr>
      </xdr:nvPicPr>
      <xdr:blipFill>
        <a:blip xmlns:r="http://schemas.openxmlformats.org/officeDocument/2006/relationships" r:embed="rId1"/>
        <a:stretch>
          <a:fillRect/>
        </a:stretch>
      </xdr:blipFill>
      <xdr:spPr bwMode="auto">
        <a:xfrm>
          <a:off x="1400175" y="671036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14" name="Picture 363" descr="https://apps.fldfs.com/SURVEY/Images/spacer.gif">
          <a:extLst>
            <a:ext uri="{FF2B5EF4-FFF2-40B4-BE49-F238E27FC236}">
              <a16:creationId xmlns:a16="http://schemas.microsoft.com/office/drawing/2014/main" id="{00000000-0008-0000-0A00-0000AE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15" name="Picture 363" descr="https://apps.fldfs.com/SURVEY/Images/spacer.gif">
          <a:extLst>
            <a:ext uri="{FF2B5EF4-FFF2-40B4-BE49-F238E27FC236}">
              <a16:creationId xmlns:a16="http://schemas.microsoft.com/office/drawing/2014/main" id="{00000000-0008-0000-0A00-0000AF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16" name="Picture 363" descr="https://apps.fldfs.com/SURVEY/Images/spacer.gif">
          <a:extLst>
            <a:ext uri="{FF2B5EF4-FFF2-40B4-BE49-F238E27FC236}">
              <a16:creationId xmlns:a16="http://schemas.microsoft.com/office/drawing/2014/main" id="{00000000-0008-0000-0A00-0000B0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17" name="Picture 363" descr="https://apps.fldfs.com/SURVEY/Images/spacer.gif">
          <a:extLst>
            <a:ext uri="{FF2B5EF4-FFF2-40B4-BE49-F238E27FC236}">
              <a16:creationId xmlns:a16="http://schemas.microsoft.com/office/drawing/2014/main" id="{00000000-0008-0000-0A00-0000B1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18" name="Picture 363" descr="https://apps.fldfs.com/SURVEY/Images/spacer.gif">
          <a:extLst>
            <a:ext uri="{FF2B5EF4-FFF2-40B4-BE49-F238E27FC236}">
              <a16:creationId xmlns:a16="http://schemas.microsoft.com/office/drawing/2014/main" id="{00000000-0008-0000-0A00-0000B2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19" name="Picture 363" descr="https://apps.fldfs.com/SURVEY/Images/spacer.gif">
          <a:extLst>
            <a:ext uri="{FF2B5EF4-FFF2-40B4-BE49-F238E27FC236}">
              <a16:creationId xmlns:a16="http://schemas.microsoft.com/office/drawing/2014/main" id="{00000000-0008-0000-0A00-0000B3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0" name="Picture 363" descr="https://apps.fldfs.com/SURVEY/Images/spacer.gif">
          <a:extLst>
            <a:ext uri="{FF2B5EF4-FFF2-40B4-BE49-F238E27FC236}">
              <a16:creationId xmlns:a16="http://schemas.microsoft.com/office/drawing/2014/main" id="{00000000-0008-0000-0A00-0000B4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1" name="Picture 363" descr="https://apps.fldfs.com/SURVEY/Images/spacer.gif">
          <a:extLst>
            <a:ext uri="{FF2B5EF4-FFF2-40B4-BE49-F238E27FC236}">
              <a16:creationId xmlns:a16="http://schemas.microsoft.com/office/drawing/2014/main" id="{00000000-0008-0000-0A00-0000B5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2" name="Picture 363" descr="https://apps.fldfs.com/SURVEY/Images/spacer.gif">
          <a:extLst>
            <a:ext uri="{FF2B5EF4-FFF2-40B4-BE49-F238E27FC236}">
              <a16:creationId xmlns:a16="http://schemas.microsoft.com/office/drawing/2014/main" id="{00000000-0008-0000-0A00-0000B6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3" name="Picture 363" descr="https://apps.fldfs.com/SURVEY/Images/spacer.gif">
          <a:extLst>
            <a:ext uri="{FF2B5EF4-FFF2-40B4-BE49-F238E27FC236}">
              <a16:creationId xmlns:a16="http://schemas.microsoft.com/office/drawing/2014/main" id="{00000000-0008-0000-0A00-0000B7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4" name="Picture 363" descr="https://apps.fldfs.com/SURVEY/Images/spacer.gif">
          <a:extLst>
            <a:ext uri="{FF2B5EF4-FFF2-40B4-BE49-F238E27FC236}">
              <a16:creationId xmlns:a16="http://schemas.microsoft.com/office/drawing/2014/main" id="{00000000-0008-0000-0A00-0000B8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5" name="Picture 363" descr="https://apps.fldfs.com/SURVEY/Images/spacer.gif">
          <a:extLst>
            <a:ext uri="{FF2B5EF4-FFF2-40B4-BE49-F238E27FC236}">
              <a16:creationId xmlns:a16="http://schemas.microsoft.com/office/drawing/2014/main" id="{00000000-0008-0000-0A00-0000B9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6" name="Picture 363" descr="https://apps.fldfs.com/SURVEY/Images/spacer.gif">
          <a:extLst>
            <a:ext uri="{FF2B5EF4-FFF2-40B4-BE49-F238E27FC236}">
              <a16:creationId xmlns:a16="http://schemas.microsoft.com/office/drawing/2014/main" id="{00000000-0008-0000-0A00-0000BA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7" name="Picture 363" descr="https://apps.fldfs.com/SURVEY/Images/spacer.gif">
          <a:extLst>
            <a:ext uri="{FF2B5EF4-FFF2-40B4-BE49-F238E27FC236}">
              <a16:creationId xmlns:a16="http://schemas.microsoft.com/office/drawing/2014/main" id="{00000000-0008-0000-0A00-0000BB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8" name="Picture 363" descr="https://apps.fldfs.com/SURVEY/Images/spacer.gif">
          <a:extLst>
            <a:ext uri="{FF2B5EF4-FFF2-40B4-BE49-F238E27FC236}">
              <a16:creationId xmlns:a16="http://schemas.microsoft.com/office/drawing/2014/main" id="{00000000-0008-0000-0A00-0000BC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29" name="Picture 363" descr="https://apps.fldfs.com/SURVEY/Images/spacer.gif">
          <a:extLst>
            <a:ext uri="{FF2B5EF4-FFF2-40B4-BE49-F238E27FC236}">
              <a16:creationId xmlns:a16="http://schemas.microsoft.com/office/drawing/2014/main" id="{00000000-0008-0000-0A00-0000BD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30" name="Picture 363" descr="https://apps.fldfs.com/SURVEY/Images/spacer.gif">
          <a:extLst>
            <a:ext uri="{FF2B5EF4-FFF2-40B4-BE49-F238E27FC236}">
              <a16:creationId xmlns:a16="http://schemas.microsoft.com/office/drawing/2014/main" id="{00000000-0008-0000-0A00-0000BE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31" name="Picture 363" descr="https://apps.fldfs.com/SURVEY/Images/spacer.gif">
          <a:extLst>
            <a:ext uri="{FF2B5EF4-FFF2-40B4-BE49-F238E27FC236}">
              <a16:creationId xmlns:a16="http://schemas.microsoft.com/office/drawing/2014/main" id="{00000000-0008-0000-0A00-0000BF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32" name="Picture 363" descr="https://apps.fldfs.com/SURVEY/Images/spacer.gif">
          <a:extLst>
            <a:ext uri="{FF2B5EF4-FFF2-40B4-BE49-F238E27FC236}">
              <a16:creationId xmlns:a16="http://schemas.microsoft.com/office/drawing/2014/main" id="{00000000-0008-0000-0A00-0000C0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345</xdr:row>
      <xdr:rowOff>0</xdr:rowOff>
    </xdr:from>
    <xdr:to>
      <xdr:col>8</xdr:col>
      <xdr:colOff>9525</xdr:colOff>
      <xdr:row>345</xdr:row>
      <xdr:rowOff>9525</xdr:rowOff>
    </xdr:to>
    <xdr:pic>
      <xdr:nvPicPr>
        <xdr:cNvPr id="4033" name="Picture 363" descr="https://apps.fldfs.com/SURVEY/Images/spacer.gif">
          <a:extLst>
            <a:ext uri="{FF2B5EF4-FFF2-40B4-BE49-F238E27FC236}">
              <a16:creationId xmlns:a16="http://schemas.microsoft.com/office/drawing/2014/main" id="{00000000-0008-0000-0A00-0000C10F0000}"/>
            </a:ext>
          </a:extLst>
        </xdr:cNvPr>
        <xdr:cNvPicPr>
          <a:picLocks noChangeAspect="1"/>
        </xdr:cNvPicPr>
      </xdr:nvPicPr>
      <xdr:blipFill>
        <a:blip xmlns:r="http://schemas.openxmlformats.org/officeDocument/2006/relationships" r:embed="rId1"/>
        <a:stretch>
          <a:fillRect/>
        </a:stretch>
      </xdr:blipFill>
      <xdr:spPr bwMode="auto">
        <a:xfrm>
          <a:off x="1400175" y="672941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34" name="Picture 363" descr="https://apps.fldfs.com/SURVEY/Images/spacer.gif">
          <a:extLst>
            <a:ext uri="{FF2B5EF4-FFF2-40B4-BE49-F238E27FC236}">
              <a16:creationId xmlns:a16="http://schemas.microsoft.com/office/drawing/2014/main" id="{00000000-0008-0000-0A00-0000C2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35" name="Picture 363" descr="https://apps.fldfs.com/SURVEY/Images/spacer.gif">
          <a:extLst>
            <a:ext uri="{FF2B5EF4-FFF2-40B4-BE49-F238E27FC236}">
              <a16:creationId xmlns:a16="http://schemas.microsoft.com/office/drawing/2014/main" id="{00000000-0008-0000-0A00-0000C3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36" name="Picture 363" descr="https://apps.fldfs.com/SURVEY/Images/spacer.gif">
          <a:extLst>
            <a:ext uri="{FF2B5EF4-FFF2-40B4-BE49-F238E27FC236}">
              <a16:creationId xmlns:a16="http://schemas.microsoft.com/office/drawing/2014/main" id="{00000000-0008-0000-0A00-0000C4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37" name="Picture 363" descr="https://apps.fldfs.com/SURVEY/Images/spacer.gif">
          <a:extLst>
            <a:ext uri="{FF2B5EF4-FFF2-40B4-BE49-F238E27FC236}">
              <a16:creationId xmlns:a16="http://schemas.microsoft.com/office/drawing/2014/main" id="{00000000-0008-0000-0A00-0000C5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38" name="Picture 363" descr="https://apps.fldfs.com/SURVEY/Images/spacer.gif">
          <a:extLst>
            <a:ext uri="{FF2B5EF4-FFF2-40B4-BE49-F238E27FC236}">
              <a16:creationId xmlns:a16="http://schemas.microsoft.com/office/drawing/2014/main" id="{00000000-0008-0000-0A00-0000C6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39" name="Picture 363" descr="https://apps.fldfs.com/SURVEY/Images/spacer.gif">
          <a:extLst>
            <a:ext uri="{FF2B5EF4-FFF2-40B4-BE49-F238E27FC236}">
              <a16:creationId xmlns:a16="http://schemas.microsoft.com/office/drawing/2014/main" id="{00000000-0008-0000-0A00-0000C7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0" name="Picture 363" descr="https://apps.fldfs.com/SURVEY/Images/spacer.gif">
          <a:extLst>
            <a:ext uri="{FF2B5EF4-FFF2-40B4-BE49-F238E27FC236}">
              <a16:creationId xmlns:a16="http://schemas.microsoft.com/office/drawing/2014/main" id="{00000000-0008-0000-0A00-0000C8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1" name="Picture 363" descr="https://apps.fldfs.com/SURVEY/Images/spacer.gif">
          <a:extLst>
            <a:ext uri="{FF2B5EF4-FFF2-40B4-BE49-F238E27FC236}">
              <a16:creationId xmlns:a16="http://schemas.microsoft.com/office/drawing/2014/main" id="{00000000-0008-0000-0A00-0000C9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2" name="Picture 363" descr="https://apps.fldfs.com/SURVEY/Images/spacer.gif">
          <a:extLst>
            <a:ext uri="{FF2B5EF4-FFF2-40B4-BE49-F238E27FC236}">
              <a16:creationId xmlns:a16="http://schemas.microsoft.com/office/drawing/2014/main" id="{00000000-0008-0000-0A00-0000CA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3" name="Picture 363" descr="https://apps.fldfs.com/SURVEY/Images/spacer.gif">
          <a:extLst>
            <a:ext uri="{FF2B5EF4-FFF2-40B4-BE49-F238E27FC236}">
              <a16:creationId xmlns:a16="http://schemas.microsoft.com/office/drawing/2014/main" id="{00000000-0008-0000-0A00-0000CB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4" name="Picture 363" descr="https://apps.fldfs.com/SURVEY/Images/spacer.gif">
          <a:extLst>
            <a:ext uri="{FF2B5EF4-FFF2-40B4-BE49-F238E27FC236}">
              <a16:creationId xmlns:a16="http://schemas.microsoft.com/office/drawing/2014/main" id="{00000000-0008-0000-0A00-0000CC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5" name="Picture 363" descr="https://apps.fldfs.com/SURVEY/Images/spacer.gif">
          <a:extLst>
            <a:ext uri="{FF2B5EF4-FFF2-40B4-BE49-F238E27FC236}">
              <a16:creationId xmlns:a16="http://schemas.microsoft.com/office/drawing/2014/main" id="{00000000-0008-0000-0A00-0000CD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6" name="Picture 363" descr="https://apps.fldfs.com/SURVEY/Images/spacer.gif">
          <a:extLst>
            <a:ext uri="{FF2B5EF4-FFF2-40B4-BE49-F238E27FC236}">
              <a16:creationId xmlns:a16="http://schemas.microsoft.com/office/drawing/2014/main" id="{00000000-0008-0000-0A00-0000CE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7" name="Picture 363" descr="https://apps.fldfs.com/SURVEY/Images/spacer.gif">
          <a:extLst>
            <a:ext uri="{FF2B5EF4-FFF2-40B4-BE49-F238E27FC236}">
              <a16:creationId xmlns:a16="http://schemas.microsoft.com/office/drawing/2014/main" id="{00000000-0008-0000-0A00-0000CF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8" name="Picture 363" descr="https://apps.fldfs.com/SURVEY/Images/spacer.gif">
          <a:extLst>
            <a:ext uri="{FF2B5EF4-FFF2-40B4-BE49-F238E27FC236}">
              <a16:creationId xmlns:a16="http://schemas.microsoft.com/office/drawing/2014/main" id="{00000000-0008-0000-0A00-0000D0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49" name="Picture 363" descr="https://apps.fldfs.com/SURVEY/Images/spacer.gif">
          <a:extLst>
            <a:ext uri="{FF2B5EF4-FFF2-40B4-BE49-F238E27FC236}">
              <a16:creationId xmlns:a16="http://schemas.microsoft.com/office/drawing/2014/main" id="{00000000-0008-0000-0A00-0000D1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50" name="Picture 363" descr="https://apps.fldfs.com/SURVEY/Images/spacer.gif">
          <a:extLst>
            <a:ext uri="{FF2B5EF4-FFF2-40B4-BE49-F238E27FC236}">
              <a16:creationId xmlns:a16="http://schemas.microsoft.com/office/drawing/2014/main" id="{00000000-0008-0000-0A00-0000D2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51" name="Picture 363" descr="https://apps.fldfs.com/SURVEY/Images/spacer.gif">
          <a:extLst>
            <a:ext uri="{FF2B5EF4-FFF2-40B4-BE49-F238E27FC236}">
              <a16:creationId xmlns:a16="http://schemas.microsoft.com/office/drawing/2014/main" id="{00000000-0008-0000-0A00-0000D3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52" name="Picture 363" descr="https://apps.fldfs.com/SURVEY/Images/spacer.gif">
          <a:extLst>
            <a:ext uri="{FF2B5EF4-FFF2-40B4-BE49-F238E27FC236}">
              <a16:creationId xmlns:a16="http://schemas.microsoft.com/office/drawing/2014/main" id="{00000000-0008-0000-0A00-0000D4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346</xdr:row>
      <xdr:rowOff>0</xdr:rowOff>
    </xdr:from>
    <xdr:to>
      <xdr:col>8</xdr:col>
      <xdr:colOff>9525</xdr:colOff>
      <xdr:row>346</xdr:row>
      <xdr:rowOff>9525</xdr:rowOff>
    </xdr:to>
    <xdr:pic>
      <xdr:nvPicPr>
        <xdr:cNvPr id="4053" name="Picture 363" descr="https://apps.fldfs.com/SURVEY/Images/spacer.gif">
          <a:extLst>
            <a:ext uri="{FF2B5EF4-FFF2-40B4-BE49-F238E27FC236}">
              <a16:creationId xmlns:a16="http://schemas.microsoft.com/office/drawing/2014/main" id="{00000000-0008-0000-0A00-0000D50F0000}"/>
            </a:ext>
          </a:extLst>
        </xdr:cNvPr>
        <xdr:cNvPicPr>
          <a:picLocks noChangeAspect="1"/>
        </xdr:cNvPicPr>
      </xdr:nvPicPr>
      <xdr:blipFill>
        <a:blip xmlns:r="http://schemas.openxmlformats.org/officeDocument/2006/relationships" r:embed="rId1"/>
        <a:stretch>
          <a:fillRect/>
        </a:stretch>
      </xdr:blipFill>
      <xdr:spPr bwMode="auto">
        <a:xfrm>
          <a:off x="1400175" y="674846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54" name="Picture 363" descr="https://apps.fldfs.com/SURVEY/Images/spacer.gif">
          <a:extLst>
            <a:ext uri="{FF2B5EF4-FFF2-40B4-BE49-F238E27FC236}">
              <a16:creationId xmlns:a16="http://schemas.microsoft.com/office/drawing/2014/main" id="{00000000-0008-0000-0A00-0000D6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55" name="Picture 363" descr="https://apps.fldfs.com/SURVEY/Images/spacer.gif">
          <a:extLst>
            <a:ext uri="{FF2B5EF4-FFF2-40B4-BE49-F238E27FC236}">
              <a16:creationId xmlns:a16="http://schemas.microsoft.com/office/drawing/2014/main" id="{00000000-0008-0000-0A00-0000D7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56" name="Picture 363" descr="https://apps.fldfs.com/SURVEY/Images/spacer.gif">
          <a:extLst>
            <a:ext uri="{FF2B5EF4-FFF2-40B4-BE49-F238E27FC236}">
              <a16:creationId xmlns:a16="http://schemas.microsoft.com/office/drawing/2014/main" id="{00000000-0008-0000-0A00-0000D8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57" name="Picture 363" descr="https://apps.fldfs.com/SURVEY/Images/spacer.gif">
          <a:extLst>
            <a:ext uri="{FF2B5EF4-FFF2-40B4-BE49-F238E27FC236}">
              <a16:creationId xmlns:a16="http://schemas.microsoft.com/office/drawing/2014/main" id="{00000000-0008-0000-0A00-0000D9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58" name="Picture 363" descr="https://apps.fldfs.com/SURVEY/Images/spacer.gif">
          <a:extLst>
            <a:ext uri="{FF2B5EF4-FFF2-40B4-BE49-F238E27FC236}">
              <a16:creationId xmlns:a16="http://schemas.microsoft.com/office/drawing/2014/main" id="{00000000-0008-0000-0A00-0000DA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59" name="Picture 363" descr="https://apps.fldfs.com/SURVEY/Images/spacer.gif">
          <a:extLst>
            <a:ext uri="{FF2B5EF4-FFF2-40B4-BE49-F238E27FC236}">
              <a16:creationId xmlns:a16="http://schemas.microsoft.com/office/drawing/2014/main" id="{00000000-0008-0000-0A00-0000DB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0" name="Picture 363" descr="https://apps.fldfs.com/SURVEY/Images/spacer.gif">
          <a:extLst>
            <a:ext uri="{FF2B5EF4-FFF2-40B4-BE49-F238E27FC236}">
              <a16:creationId xmlns:a16="http://schemas.microsoft.com/office/drawing/2014/main" id="{00000000-0008-0000-0A00-0000DC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1" name="Picture 363" descr="https://apps.fldfs.com/SURVEY/Images/spacer.gif">
          <a:extLst>
            <a:ext uri="{FF2B5EF4-FFF2-40B4-BE49-F238E27FC236}">
              <a16:creationId xmlns:a16="http://schemas.microsoft.com/office/drawing/2014/main" id="{00000000-0008-0000-0A00-0000DD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2" name="Picture 363" descr="https://apps.fldfs.com/SURVEY/Images/spacer.gif">
          <a:extLst>
            <a:ext uri="{FF2B5EF4-FFF2-40B4-BE49-F238E27FC236}">
              <a16:creationId xmlns:a16="http://schemas.microsoft.com/office/drawing/2014/main" id="{00000000-0008-0000-0A00-0000DE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3" name="Picture 363" descr="https://apps.fldfs.com/SURVEY/Images/spacer.gif">
          <a:extLst>
            <a:ext uri="{FF2B5EF4-FFF2-40B4-BE49-F238E27FC236}">
              <a16:creationId xmlns:a16="http://schemas.microsoft.com/office/drawing/2014/main" id="{00000000-0008-0000-0A00-0000DF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4" name="Picture 363" descr="https://apps.fldfs.com/SURVEY/Images/spacer.gif">
          <a:extLst>
            <a:ext uri="{FF2B5EF4-FFF2-40B4-BE49-F238E27FC236}">
              <a16:creationId xmlns:a16="http://schemas.microsoft.com/office/drawing/2014/main" id="{00000000-0008-0000-0A00-0000E0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5" name="Picture 363" descr="https://apps.fldfs.com/SURVEY/Images/spacer.gif">
          <a:extLst>
            <a:ext uri="{FF2B5EF4-FFF2-40B4-BE49-F238E27FC236}">
              <a16:creationId xmlns:a16="http://schemas.microsoft.com/office/drawing/2014/main" id="{00000000-0008-0000-0A00-0000E1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6" name="Picture 363" descr="https://apps.fldfs.com/SURVEY/Images/spacer.gif">
          <a:extLst>
            <a:ext uri="{FF2B5EF4-FFF2-40B4-BE49-F238E27FC236}">
              <a16:creationId xmlns:a16="http://schemas.microsoft.com/office/drawing/2014/main" id="{00000000-0008-0000-0A00-0000E2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7" name="Picture 363" descr="https://apps.fldfs.com/SURVEY/Images/spacer.gif">
          <a:extLst>
            <a:ext uri="{FF2B5EF4-FFF2-40B4-BE49-F238E27FC236}">
              <a16:creationId xmlns:a16="http://schemas.microsoft.com/office/drawing/2014/main" id="{00000000-0008-0000-0A00-0000E3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8" name="Picture 363" descr="https://apps.fldfs.com/SURVEY/Images/spacer.gif">
          <a:extLst>
            <a:ext uri="{FF2B5EF4-FFF2-40B4-BE49-F238E27FC236}">
              <a16:creationId xmlns:a16="http://schemas.microsoft.com/office/drawing/2014/main" id="{00000000-0008-0000-0A00-0000E4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69" name="Picture 363" descr="https://apps.fldfs.com/SURVEY/Images/spacer.gif">
          <a:extLst>
            <a:ext uri="{FF2B5EF4-FFF2-40B4-BE49-F238E27FC236}">
              <a16:creationId xmlns:a16="http://schemas.microsoft.com/office/drawing/2014/main" id="{00000000-0008-0000-0A00-0000E5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70" name="Picture 363" descr="https://apps.fldfs.com/SURVEY/Images/spacer.gif">
          <a:extLst>
            <a:ext uri="{FF2B5EF4-FFF2-40B4-BE49-F238E27FC236}">
              <a16:creationId xmlns:a16="http://schemas.microsoft.com/office/drawing/2014/main" id="{00000000-0008-0000-0A00-0000E6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71" name="Picture 363" descr="https://apps.fldfs.com/SURVEY/Images/spacer.gif">
          <a:extLst>
            <a:ext uri="{FF2B5EF4-FFF2-40B4-BE49-F238E27FC236}">
              <a16:creationId xmlns:a16="http://schemas.microsoft.com/office/drawing/2014/main" id="{00000000-0008-0000-0A00-0000E7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72" name="Picture 363" descr="https://apps.fldfs.com/SURVEY/Images/spacer.gif">
          <a:extLst>
            <a:ext uri="{FF2B5EF4-FFF2-40B4-BE49-F238E27FC236}">
              <a16:creationId xmlns:a16="http://schemas.microsoft.com/office/drawing/2014/main" id="{00000000-0008-0000-0A00-0000E8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347</xdr:row>
      <xdr:rowOff>0</xdr:rowOff>
    </xdr:from>
    <xdr:to>
      <xdr:col>8</xdr:col>
      <xdr:colOff>9525</xdr:colOff>
      <xdr:row>347</xdr:row>
      <xdr:rowOff>9525</xdr:rowOff>
    </xdr:to>
    <xdr:pic>
      <xdr:nvPicPr>
        <xdr:cNvPr id="4073" name="Picture 363" descr="https://apps.fldfs.com/SURVEY/Images/spacer.gif">
          <a:extLst>
            <a:ext uri="{FF2B5EF4-FFF2-40B4-BE49-F238E27FC236}">
              <a16:creationId xmlns:a16="http://schemas.microsoft.com/office/drawing/2014/main" id="{00000000-0008-0000-0A00-0000E90F0000}"/>
            </a:ext>
          </a:extLst>
        </xdr:cNvPr>
        <xdr:cNvPicPr>
          <a:picLocks noChangeAspect="1"/>
        </xdr:cNvPicPr>
      </xdr:nvPicPr>
      <xdr:blipFill>
        <a:blip xmlns:r="http://schemas.openxmlformats.org/officeDocument/2006/relationships" r:embed="rId1"/>
        <a:stretch>
          <a:fillRect/>
        </a:stretch>
      </xdr:blipFill>
      <xdr:spPr bwMode="auto">
        <a:xfrm>
          <a:off x="1400175" y="676751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74" name="Picture 363" descr="https://apps.fldfs.com/SURVEY/Images/spacer.gif">
          <a:extLst>
            <a:ext uri="{FF2B5EF4-FFF2-40B4-BE49-F238E27FC236}">
              <a16:creationId xmlns:a16="http://schemas.microsoft.com/office/drawing/2014/main" id="{00000000-0008-0000-0A00-0000EA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75" name="Picture 363" descr="https://apps.fldfs.com/SURVEY/Images/spacer.gif">
          <a:extLst>
            <a:ext uri="{FF2B5EF4-FFF2-40B4-BE49-F238E27FC236}">
              <a16:creationId xmlns:a16="http://schemas.microsoft.com/office/drawing/2014/main" id="{00000000-0008-0000-0A00-0000EB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76" name="Picture 363" descr="https://apps.fldfs.com/SURVEY/Images/spacer.gif">
          <a:extLst>
            <a:ext uri="{FF2B5EF4-FFF2-40B4-BE49-F238E27FC236}">
              <a16:creationId xmlns:a16="http://schemas.microsoft.com/office/drawing/2014/main" id="{00000000-0008-0000-0A00-0000EC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77" name="Picture 363" descr="https://apps.fldfs.com/SURVEY/Images/spacer.gif">
          <a:extLst>
            <a:ext uri="{FF2B5EF4-FFF2-40B4-BE49-F238E27FC236}">
              <a16:creationId xmlns:a16="http://schemas.microsoft.com/office/drawing/2014/main" id="{00000000-0008-0000-0A00-0000ED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78" name="Picture 363" descr="https://apps.fldfs.com/SURVEY/Images/spacer.gif">
          <a:extLst>
            <a:ext uri="{FF2B5EF4-FFF2-40B4-BE49-F238E27FC236}">
              <a16:creationId xmlns:a16="http://schemas.microsoft.com/office/drawing/2014/main" id="{00000000-0008-0000-0A00-0000EE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79" name="Picture 363" descr="https://apps.fldfs.com/SURVEY/Images/spacer.gif">
          <a:extLst>
            <a:ext uri="{FF2B5EF4-FFF2-40B4-BE49-F238E27FC236}">
              <a16:creationId xmlns:a16="http://schemas.microsoft.com/office/drawing/2014/main" id="{00000000-0008-0000-0A00-0000EF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0" name="Picture 363" descr="https://apps.fldfs.com/SURVEY/Images/spacer.gif">
          <a:extLst>
            <a:ext uri="{FF2B5EF4-FFF2-40B4-BE49-F238E27FC236}">
              <a16:creationId xmlns:a16="http://schemas.microsoft.com/office/drawing/2014/main" id="{00000000-0008-0000-0A00-0000F0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1" name="Picture 363" descr="https://apps.fldfs.com/SURVEY/Images/spacer.gif">
          <a:extLst>
            <a:ext uri="{FF2B5EF4-FFF2-40B4-BE49-F238E27FC236}">
              <a16:creationId xmlns:a16="http://schemas.microsoft.com/office/drawing/2014/main" id="{00000000-0008-0000-0A00-0000F1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2" name="Picture 363" descr="https://apps.fldfs.com/SURVEY/Images/spacer.gif">
          <a:extLst>
            <a:ext uri="{FF2B5EF4-FFF2-40B4-BE49-F238E27FC236}">
              <a16:creationId xmlns:a16="http://schemas.microsoft.com/office/drawing/2014/main" id="{00000000-0008-0000-0A00-0000F2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3" name="Picture 363" descr="https://apps.fldfs.com/SURVEY/Images/spacer.gif">
          <a:extLst>
            <a:ext uri="{FF2B5EF4-FFF2-40B4-BE49-F238E27FC236}">
              <a16:creationId xmlns:a16="http://schemas.microsoft.com/office/drawing/2014/main" id="{00000000-0008-0000-0A00-0000F3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4" name="Picture 363" descr="https://apps.fldfs.com/SURVEY/Images/spacer.gif">
          <a:extLst>
            <a:ext uri="{FF2B5EF4-FFF2-40B4-BE49-F238E27FC236}">
              <a16:creationId xmlns:a16="http://schemas.microsoft.com/office/drawing/2014/main" id="{00000000-0008-0000-0A00-0000F4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5" name="Picture 363" descr="https://apps.fldfs.com/SURVEY/Images/spacer.gif">
          <a:extLst>
            <a:ext uri="{FF2B5EF4-FFF2-40B4-BE49-F238E27FC236}">
              <a16:creationId xmlns:a16="http://schemas.microsoft.com/office/drawing/2014/main" id="{00000000-0008-0000-0A00-0000F5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6" name="Picture 363" descr="https://apps.fldfs.com/SURVEY/Images/spacer.gif">
          <a:extLst>
            <a:ext uri="{FF2B5EF4-FFF2-40B4-BE49-F238E27FC236}">
              <a16:creationId xmlns:a16="http://schemas.microsoft.com/office/drawing/2014/main" id="{00000000-0008-0000-0A00-0000F6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7" name="Picture 363" descr="https://apps.fldfs.com/SURVEY/Images/spacer.gif">
          <a:extLst>
            <a:ext uri="{FF2B5EF4-FFF2-40B4-BE49-F238E27FC236}">
              <a16:creationId xmlns:a16="http://schemas.microsoft.com/office/drawing/2014/main" id="{00000000-0008-0000-0A00-0000F7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8" name="Picture 363" descr="https://apps.fldfs.com/SURVEY/Images/spacer.gif">
          <a:extLst>
            <a:ext uri="{FF2B5EF4-FFF2-40B4-BE49-F238E27FC236}">
              <a16:creationId xmlns:a16="http://schemas.microsoft.com/office/drawing/2014/main" id="{00000000-0008-0000-0A00-0000F8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89" name="Picture 363" descr="https://apps.fldfs.com/SURVEY/Images/spacer.gif">
          <a:extLst>
            <a:ext uri="{FF2B5EF4-FFF2-40B4-BE49-F238E27FC236}">
              <a16:creationId xmlns:a16="http://schemas.microsoft.com/office/drawing/2014/main" id="{00000000-0008-0000-0A00-0000F9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90" name="Picture 363" descr="https://apps.fldfs.com/SURVEY/Images/spacer.gif">
          <a:extLst>
            <a:ext uri="{FF2B5EF4-FFF2-40B4-BE49-F238E27FC236}">
              <a16:creationId xmlns:a16="http://schemas.microsoft.com/office/drawing/2014/main" id="{00000000-0008-0000-0A00-0000FA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91" name="Picture 363" descr="https://apps.fldfs.com/SURVEY/Images/spacer.gif">
          <a:extLst>
            <a:ext uri="{FF2B5EF4-FFF2-40B4-BE49-F238E27FC236}">
              <a16:creationId xmlns:a16="http://schemas.microsoft.com/office/drawing/2014/main" id="{00000000-0008-0000-0A00-0000FB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92" name="Picture 363" descr="https://apps.fldfs.com/SURVEY/Images/spacer.gif">
          <a:extLst>
            <a:ext uri="{FF2B5EF4-FFF2-40B4-BE49-F238E27FC236}">
              <a16:creationId xmlns:a16="http://schemas.microsoft.com/office/drawing/2014/main" id="{00000000-0008-0000-0A00-0000FC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348</xdr:row>
      <xdr:rowOff>0</xdr:rowOff>
    </xdr:from>
    <xdr:to>
      <xdr:col>8</xdr:col>
      <xdr:colOff>9525</xdr:colOff>
      <xdr:row>348</xdr:row>
      <xdr:rowOff>9525</xdr:rowOff>
    </xdr:to>
    <xdr:pic>
      <xdr:nvPicPr>
        <xdr:cNvPr id="4093" name="Picture 363" descr="https://apps.fldfs.com/SURVEY/Images/spacer.gif">
          <a:extLst>
            <a:ext uri="{FF2B5EF4-FFF2-40B4-BE49-F238E27FC236}">
              <a16:creationId xmlns:a16="http://schemas.microsoft.com/office/drawing/2014/main" id="{00000000-0008-0000-0A00-0000FD0F0000}"/>
            </a:ext>
          </a:extLst>
        </xdr:cNvPr>
        <xdr:cNvPicPr>
          <a:picLocks noChangeAspect="1"/>
        </xdr:cNvPicPr>
      </xdr:nvPicPr>
      <xdr:blipFill>
        <a:blip xmlns:r="http://schemas.openxmlformats.org/officeDocument/2006/relationships" r:embed="rId1"/>
        <a:stretch>
          <a:fillRect/>
        </a:stretch>
      </xdr:blipFill>
      <xdr:spPr bwMode="auto">
        <a:xfrm>
          <a:off x="1400175" y="678656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094" name="Picture 363" descr="https://apps.fldfs.com/SURVEY/Images/spacer.gif">
          <a:extLst>
            <a:ext uri="{FF2B5EF4-FFF2-40B4-BE49-F238E27FC236}">
              <a16:creationId xmlns:a16="http://schemas.microsoft.com/office/drawing/2014/main" id="{00000000-0008-0000-0A00-0000FE0F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095" name="Picture 363" descr="https://apps.fldfs.com/SURVEY/Images/spacer.gif">
          <a:extLst>
            <a:ext uri="{FF2B5EF4-FFF2-40B4-BE49-F238E27FC236}">
              <a16:creationId xmlns:a16="http://schemas.microsoft.com/office/drawing/2014/main" id="{00000000-0008-0000-0A00-0000FF0F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096" name="Picture 363" descr="https://apps.fldfs.com/SURVEY/Images/spacer.gif">
          <a:extLst>
            <a:ext uri="{FF2B5EF4-FFF2-40B4-BE49-F238E27FC236}">
              <a16:creationId xmlns:a16="http://schemas.microsoft.com/office/drawing/2014/main" id="{00000000-0008-0000-0A00-000000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097" name="Picture 363" descr="https://apps.fldfs.com/SURVEY/Images/spacer.gif">
          <a:extLst>
            <a:ext uri="{FF2B5EF4-FFF2-40B4-BE49-F238E27FC236}">
              <a16:creationId xmlns:a16="http://schemas.microsoft.com/office/drawing/2014/main" id="{00000000-0008-0000-0A00-000001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098" name="Picture 363" descr="https://apps.fldfs.com/SURVEY/Images/spacer.gif">
          <a:extLst>
            <a:ext uri="{FF2B5EF4-FFF2-40B4-BE49-F238E27FC236}">
              <a16:creationId xmlns:a16="http://schemas.microsoft.com/office/drawing/2014/main" id="{00000000-0008-0000-0A00-000002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099" name="Picture 363" descr="https://apps.fldfs.com/SURVEY/Images/spacer.gif">
          <a:extLst>
            <a:ext uri="{FF2B5EF4-FFF2-40B4-BE49-F238E27FC236}">
              <a16:creationId xmlns:a16="http://schemas.microsoft.com/office/drawing/2014/main" id="{00000000-0008-0000-0A00-000003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0" name="Picture 363" descr="https://apps.fldfs.com/SURVEY/Images/spacer.gif">
          <a:extLst>
            <a:ext uri="{FF2B5EF4-FFF2-40B4-BE49-F238E27FC236}">
              <a16:creationId xmlns:a16="http://schemas.microsoft.com/office/drawing/2014/main" id="{00000000-0008-0000-0A00-000004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1" name="Picture 363" descr="https://apps.fldfs.com/SURVEY/Images/spacer.gif">
          <a:extLst>
            <a:ext uri="{FF2B5EF4-FFF2-40B4-BE49-F238E27FC236}">
              <a16:creationId xmlns:a16="http://schemas.microsoft.com/office/drawing/2014/main" id="{00000000-0008-0000-0A00-000005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2" name="Picture 363" descr="https://apps.fldfs.com/SURVEY/Images/spacer.gif">
          <a:extLst>
            <a:ext uri="{FF2B5EF4-FFF2-40B4-BE49-F238E27FC236}">
              <a16:creationId xmlns:a16="http://schemas.microsoft.com/office/drawing/2014/main" id="{00000000-0008-0000-0A00-000006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3" name="Picture 363" descr="https://apps.fldfs.com/SURVEY/Images/spacer.gif">
          <a:extLst>
            <a:ext uri="{FF2B5EF4-FFF2-40B4-BE49-F238E27FC236}">
              <a16:creationId xmlns:a16="http://schemas.microsoft.com/office/drawing/2014/main" id="{00000000-0008-0000-0A00-000007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4" name="Picture 363" descr="https://apps.fldfs.com/SURVEY/Images/spacer.gif">
          <a:extLst>
            <a:ext uri="{FF2B5EF4-FFF2-40B4-BE49-F238E27FC236}">
              <a16:creationId xmlns:a16="http://schemas.microsoft.com/office/drawing/2014/main" id="{00000000-0008-0000-0A00-000008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5" name="Picture 363" descr="https://apps.fldfs.com/SURVEY/Images/spacer.gif">
          <a:extLst>
            <a:ext uri="{FF2B5EF4-FFF2-40B4-BE49-F238E27FC236}">
              <a16:creationId xmlns:a16="http://schemas.microsoft.com/office/drawing/2014/main" id="{00000000-0008-0000-0A00-000009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6" name="Picture 363" descr="https://apps.fldfs.com/SURVEY/Images/spacer.gif">
          <a:extLst>
            <a:ext uri="{FF2B5EF4-FFF2-40B4-BE49-F238E27FC236}">
              <a16:creationId xmlns:a16="http://schemas.microsoft.com/office/drawing/2014/main" id="{00000000-0008-0000-0A00-00000A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7" name="Picture 363" descr="https://apps.fldfs.com/SURVEY/Images/spacer.gif">
          <a:extLst>
            <a:ext uri="{FF2B5EF4-FFF2-40B4-BE49-F238E27FC236}">
              <a16:creationId xmlns:a16="http://schemas.microsoft.com/office/drawing/2014/main" id="{00000000-0008-0000-0A00-00000B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8" name="Picture 363" descr="https://apps.fldfs.com/SURVEY/Images/spacer.gif">
          <a:extLst>
            <a:ext uri="{FF2B5EF4-FFF2-40B4-BE49-F238E27FC236}">
              <a16:creationId xmlns:a16="http://schemas.microsoft.com/office/drawing/2014/main" id="{00000000-0008-0000-0A00-00000C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09" name="Picture 363" descr="https://apps.fldfs.com/SURVEY/Images/spacer.gif">
          <a:extLst>
            <a:ext uri="{FF2B5EF4-FFF2-40B4-BE49-F238E27FC236}">
              <a16:creationId xmlns:a16="http://schemas.microsoft.com/office/drawing/2014/main" id="{00000000-0008-0000-0A00-00000D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10" name="Picture 363" descr="https://apps.fldfs.com/SURVEY/Images/spacer.gif">
          <a:extLst>
            <a:ext uri="{FF2B5EF4-FFF2-40B4-BE49-F238E27FC236}">
              <a16:creationId xmlns:a16="http://schemas.microsoft.com/office/drawing/2014/main" id="{00000000-0008-0000-0A00-00000E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11" name="Picture 363" descr="https://apps.fldfs.com/SURVEY/Images/spacer.gif">
          <a:extLst>
            <a:ext uri="{FF2B5EF4-FFF2-40B4-BE49-F238E27FC236}">
              <a16:creationId xmlns:a16="http://schemas.microsoft.com/office/drawing/2014/main" id="{00000000-0008-0000-0A00-00000F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12" name="Picture 363" descr="https://apps.fldfs.com/SURVEY/Images/spacer.gif">
          <a:extLst>
            <a:ext uri="{FF2B5EF4-FFF2-40B4-BE49-F238E27FC236}">
              <a16:creationId xmlns:a16="http://schemas.microsoft.com/office/drawing/2014/main" id="{00000000-0008-0000-0A00-000010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349</xdr:row>
      <xdr:rowOff>0</xdr:rowOff>
    </xdr:from>
    <xdr:to>
      <xdr:col>8</xdr:col>
      <xdr:colOff>9525</xdr:colOff>
      <xdr:row>349</xdr:row>
      <xdr:rowOff>9525</xdr:rowOff>
    </xdr:to>
    <xdr:pic>
      <xdr:nvPicPr>
        <xdr:cNvPr id="4113" name="Picture 363" descr="https://apps.fldfs.com/SURVEY/Images/spacer.gif">
          <a:extLst>
            <a:ext uri="{FF2B5EF4-FFF2-40B4-BE49-F238E27FC236}">
              <a16:creationId xmlns:a16="http://schemas.microsoft.com/office/drawing/2014/main" id="{00000000-0008-0000-0A00-000011100000}"/>
            </a:ext>
          </a:extLst>
        </xdr:cNvPr>
        <xdr:cNvPicPr>
          <a:picLocks noChangeAspect="1"/>
        </xdr:cNvPicPr>
      </xdr:nvPicPr>
      <xdr:blipFill>
        <a:blip xmlns:r="http://schemas.openxmlformats.org/officeDocument/2006/relationships" r:embed="rId1"/>
        <a:stretch>
          <a:fillRect/>
        </a:stretch>
      </xdr:blipFill>
      <xdr:spPr bwMode="auto">
        <a:xfrm>
          <a:off x="1400175" y="680561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14" name="Picture 363" descr="https://apps.fldfs.com/SURVEY/Images/spacer.gif">
          <a:extLst>
            <a:ext uri="{FF2B5EF4-FFF2-40B4-BE49-F238E27FC236}">
              <a16:creationId xmlns:a16="http://schemas.microsoft.com/office/drawing/2014/main" id="{00000000-0008-0000-0A00-000012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15" name="Picture 363" descr="https://apps.fldfs.com/SURVEY/Images/spacer.gif">
          <a:extLst>
            <a:ext uri="{FF2B5EF4-FFF2-40B4-BE49-F238E27FC236}">
              <a16:creationId xmlns:a16="http://schemas.microsoft.com/office/drawing/2014/main" id="{00000000-0008-0000-0A00-000013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16" name="Picture 363" descr="https://apps.fldfs.com/SURVEY/Images/spacer.gif">
          <a:extLst>
            <a:ext uri="{FF2B5EF4-FFF2-40B4-BE49-F238E27FC236}">
              <a16:creationId xmlns:a16="http://schemas.microsoft.com/office/drawing/2014/main" id="{00000000-0008-0000-0A00-000014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17" name="Picture 363" descr="https://apps.fldfs.com/SURVEY/Images/spacer.gif">
          <a:extLst>
            <a:ext uri="{FF2B5EF4-FFF2-40B4-BE49-F238E27FC236}">
              <a16:creationId xmlns:a16="http://schemas.microsoft.com/office/drawing/2014/main" id="{00000000-0008-0000-0A00-000015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18" name="Picture 363" descr="https://apps.fldfs.com/SURVEY/Images/spacer.gif">
          <a:extLst>
            <a:ext uri="{FF2B5EF4-FFF2-40B4-BE49-F238E27FC236}">
              <a16:creationId xmlns:a16="http://schemas.microsoft.com/office/drawing/2014/main" id="{00000000-0008-0000-0A00-000016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19" name="Picture 363" descr="https://apps.fldfs.com/SURVEY/Images/spacer.gif">
          <a:extLst>
            <a:ext uri="{FF2B5EF4-FFF2-40B4-BE49-F238E27FC236}">
              <a16:creationId xmlns:a16="http://schemas.microsoft.com/office/drawing/2014/main" id="{00000000-0008-0000-0A00-000017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0" name="Picture 363" descr="https://apps.fldfs.com/SURVEY/Images/spacer.gif">
          <a:extLst>
            <a:ext uri="{FF2B5EF4-FFF2-40B4-BE49-F238E27FC236}">
              <a16:creationId xmlns:a16="http://schemas.microsoft.com/office/drawing/2014/main" id="{00000000-0008-0000-0A00-000018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1" name="Picture 363" descr="https://apps.fldfs.com/SURVEY/Images/spacer.gif">
          <a:extLst>
            <a:ext uri="{FF2B5EF4-FFF2-40B4-BE49-F238E27FC236}">
              <a16:creationId xmlns:a16="http://schemas.microsoft.com/office/drawing/2014/main" id="{00000000-0008-0000-0A00-000019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2" name="Picture 363" descr="https://apps.fldfs.com/SURVEY/Images/spacer.gif">
          <a:extLst>
            <a:ext uri="{FF2B5EF4-FFF2-40B4-BE49-F238E27FC236}">
              <a16:creationId xmlns:a16="http://schemas.microsoft.com/office/drawing/2014/main" id="{00000000-0008-0000-0A00-00001A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3" name="Picture 363" descr="https://apps.fldfs.com/SURVEY/Images/spacer.gif">
          <a:extLst>
            <a:ext uri="{FF2B5EF4-FFF2-40B4-BE49-F238E27FC236}">
              <a16:creationId xmlns:a16="http://schemas.microsoft.com/office/drawing/2014/main" id="{00000000-0008-0000-0A00-00001B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4" name="Picture 363" descr="https://apps.fldfs.com/SURVEY/Images/spacer.gif">
          <a:extLst>
            <a:ext uri="{FF2B5EF4-FFF2-40B4-BE49-F238E27FC236}">
              <a16:creationId xmlns:a16="http://schemas.microsoft.com/office/drawing/2014/main" id="{00000000-0008-0000-0A00-00001C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5" name="Picture 363" descr="https://apps.fldfs.com/SURVEY/Images/spacer.gif">
          <a:extLst>
            <a:ext uri="{FF2B5EF4-FFF2-40B4-BE49-F238E27FC236}">
              <a16:creationId xmlns:a16="http://schemas.microsoft.com/office/drawing/2014/main" id="{00000000-0008-0000-0A00-00001D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6" name="Picture 363" descr="https://apps.fldfs.com/SURVEY/Images/spacer.gif">
          <a:extLst>
            <a:ext uri="{FF2B5EF4-FFF2-40B4-BE49-F238E27FC236}">
              <a16:creationId xmlns:a16="http://schemas.microsoft.com/office/drawing/2014/main" id="{00000000-0008-0000-0A00-00001E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7" name="Picture 363" descr="https://apps.fldfs.com/SURVEY/Images/spacer.gif">
          <a:extLst>
            <a:ext uri="{FF2B5EF4-FFF2-40B4-BE49-F238E27FC236}">
              <a16:creationId xmlns:a16="http://schemas.microsoft.com/office/drawing/2014/main" id="{00000000-0008-0000-0A00-00001F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8" name="Picture 363" descr="https://apps.fldfs.com/SURVEY/Images/spacer.gif">
          <a:extLst>
            <a:ext uri="{FF2B5EF4-FFF2-40B4-BE49-F238E27FC236}">
              <a16:creationId xmlns:a16="http://schemas.microsoft.com/office/drawing/2014/main" id="{00000000-0008-0000-0A00-000020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29" name="Picture 363" descr="https://apps.fldfs.com/SURVEY/Images/spacer.gif">
          <a:extLst>
            <a:ext uri="{FF2B5EF4-FFF2-40B4-BE49-F238E27FC236}">
              <a16:creationId xmlns:a16="http://schemas.microsoft.com/office/drawing/2014/main" id="{00000000-0008-0000-0A00-000021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30" name="Picture 363" descr="https://apps.fldfs.com/SURVEY/Images/spacer.gif">
          <a:extLst>
            <a:ext uri="{FF2B5EF4-FFF2-40B4-BE49-F238E27FC236}">
              <a16:creationId xmlns:a16="http://schemas.microsoft.com/office/drawing/2014/main" id="{00000000-0008-0000-0A00-000022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31" name="Picture 363" descr="https://apps.fldfs.com/SURVEY/Images/spacer.gif">
          <a:extLst>
            <a:ext uri="{FF2B5EF4-FFF2-40B4-BE49-F238E27FC236}">
              <a16:creationId xmlns:a16="http://schemas.microsoft.com/office/drawing/2014/main" id="{00000000-0008-0000-0A00-000023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32" name="Picture 363" descr="https://apps.fldfs.com/SURVEY/Images/spacer.gif">
          <a:extLst>
            <a:ext uri="{FF2B5EF4-FFF2-40B4-BE49-F238E27FC236}">
              <a16:creationId xmlns:a16="http://schemas.microsoft.com/office/drawing/2014/main" id="{00000000-0008-0000-0A00-000024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350</xdr:row>
      <xdr:rowOff>0</xdr:rowOff>
    </xdr:from>
    <xdr:to>
      <xdr:col>8</xdr:col>
      <xdr:colOff>9525</xdr:colOff>
      <xdr:row>350</xdr:row>
      <xdr:rowOff>9525</xdr:rowOff>
    </xdr:to>
    <xdr:pic>
      <xdr:nvPicPr>
        <xdr:cNvPr id="4133" name="Picture 363" descr="https://apps.fldfs.com/SURVEY/Images/spacer.gif">
          <a:extLst>
            <a:ext uri="{FF2B5EF4-FFF2-40B4-BE49-F238E27FC236}">
              <a16:creationId xmlns:a16="http://schemas.microsoft.com/office/drawing/2014/main" id="{00000000-0008-0000-0A00-000025100000}"/>
            </a:ext>
          </a:extLst>
        </xdr:cNvPr>
        <xdr:cNvPicPr>
          <a:picLocks noChangeAspect="1"/>
        </xdr:cNvPicPr>
      </xdr:nvPicPr>
      <xdr:blipFill>
        <a:blip xmlns:r="http://schemas.openxmlformats.org/officeDocument/2006/relationships" r:embed="rId1"/>
        <a:stretch>
          <a:fillRect/>
        </a:stretch>
      </xdr:blipFill>
      <xdr:spPr bwMode="auto">
        <a:xfrm>
          <a:off x="1400175" y="68246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34" name="Picture 363" descr="https://apps.fldfs.com/SURVEY/Images/spacer.gif">
          <a:extLst>
            <a:ext uri="{FF2B5EF4-FFF2-40B4-BE49-F238E27FC236}">
              <a16:creationId xmlns:a16="http://schemas.microsoft.com/office/drawing/2014/main" id="{00000000-0008-0000-0A00-000026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35" name="Picture 363" descr="https://apps.fldfs.com/SURVEY/Images/spacer.gif">
          <a:extLst>
            <a:ext uri="{FF2B5EF4-FFF2-40B4-BE49-F238E27FC236}">
              <a16:creationId xmlns:a16="http://schemas.microsoft.com/office/drawing/2014/main" id="{00000000-0008-0000-0A00-000027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36" name="Picture 363" descr="https://apps.fldfs.com/SURVEY/Images/spacer.gif">
          <a:extLst>
            <a:ext uri="{FF2B5EF4-FFF2-40B4-BE49-F238E27FC236}">
              <a16:creationId xmlns:a16="http://schemas.microsoft.com/office/drawing/2014/main" id="{00000000-0008-0000-0A00-000028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37" name="Picture 363" descr="https://apps.fldfs.com/SURVEY/Images/spacer.gif">
          <a:extLst>
            <a:ext uri="{FF2B5EF4-FFF2-40B4-BE49-F238E27FC236}">
              <a16:creationId xmlns:a16="http://schemas.microsoft.com/office/drawing/2014/main" id="{00000000-0008-0000-0A00-000029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38" name="Picture 363" descr="https://apps.fldfs.com/SURVEY/Images/spacer.gif">
          <a:extLst>
            <a:ext uri="{FF2B5EF4-FFF2-40B4-BE49-F238E27FC236}">
              <a16:creationId xmlns:a16="http://schemas.microsoft.com/office/drawing/2014/main" id="{00000000-0008-0000-0A00-00002A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39" name="Picture 363" descr="https://apps.fldfs.com/SURVEY/Images/spacer.gif">
          <a:extLst>
            <a:ext uri="{FF2B5EF4-FFF2-40B4-BE49-F238E27FC236}">
              <a16:creationId xmlns:a16="http://schemas.microsoft.com/office/drawing/2014/main" id="{00000000-0008-0000-0A00-00002B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0" name="Picture 363" descr="https://apps.fldfs.com/SURVEY/Images/spacer.gif">
          <a:extLst>
            <a:ext uri="{FF2B5EF4-FFF2-40B4-BE49-F238E27FC236}">
              <a16:creationId xmlns:a16="http://schemas.microsoft.com/office/drawing/2014/main" id="{00000000-0008-0000-0A00-00002C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1" name="Picture 363" descr="https://apps.fldfs.com/SURVEY/Images/spacer.gif">
          <a:extLst>
            <a:ext uri="{FF2B5EF4-FFF2-40B4-BE49-F238E27FC236}">
              <a16:creationId xmlns:a16="http://schemas.microsoft.com/office/drawing/2014/main" id="{00000000-0008-0000-0A00-00002D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2" name="Picture 363" descr="https://apps.fldfs.com/SURVEY/Images/spacer.gif">
          <a:extLst>
            <a:ext uri="{FF2B5EF4-FFF2-40B4-BE49-F238E27FC236}">
              <a16:creationId xmlns:a16="http://schemas.microsoft.com/office/drawing/2014/main" id="{00000000-0008-0000-0A00-00002E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3" name="Picture 363" descr="https://apps.fldfs.com/SURVEY/Images/spacer.gif">
          <a:extLst>
            <a:ext uri="{FF2B5EF4-FFF2-40B4-BE49-F238E27FC236}">
              <a16:creationId xmlns:a16="http://schemas.microsoft.com/office/drawing/2014/main" id="{00000000-0008-0000-0A00-00002F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4" name="Picture 363" descr="https://apps.fldfs.com/SURVEY/Images/spacer.gif">
          <a:extLst>
            <a:ext uri="{FF2B5EF4-FFF2-40B4-BE49-F238E27FC236}">
              <a16:creationId xmlns:a16="http://schemas.microsoft.com/office/drawing/2014/main" id="{00000000-0008-0000-0A00-000030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5" name="Picture 363" descr="https://apps.fldfs.com/SURVEY/Images/spacer.gif">
          <a:extLst>
            <a:ext uri="{FF2B5EF4-FFF2-40B4-BE49-F238E27FC236}">
              <a16:creationId xmlns:a16="http://schemas.microsoft.com/office/drawing/2014/main" id="{00000000-0008-0000-0A00-000031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6" name="Picture 363" descr="https://apps.fldfs.com/SURVEY/Images/spacer.gif">
          <a:extLst>
            <a:ext uri="{FF2B5EF4-FFF2-40B4-BE49-F238E27FC236}">
              <a16:creationId xmlns:a16="http://schemas.microsoft.com/office/drawing/2014/main" id="{00000000-0008-0000-0A00-000032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7" name="Picture 363" descr="https://apps.fldfs.com/SURVEY/Images/spacer.gif">
          <a:extLst>
            <a:ext uri="{FF2B5EF4-FFF2-40B4-BE49-F238E27FC236}">
              <a16:creationId xmlns:a16="http://schemas.microsoft.com/office/drawing/2014/main" id="{00000000-0008-0000-0A00-000033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8" name="Picture 363" descr="https://apps.fldfs.com/SURVEY/Images/spacer.gif">
          <a:extLst>
            <a:ext uri="{FF2B5EF4-FFF2-40B4-BE49-F238E27FC236}">
              <a16:creationId xmlns:a16="http://schemas.microsoft.com/office/drawing/2014/main" id="{00000000-0008-0000-0A00-000034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49" name="Picture 363" descr="https://apps.fldfs.com/SURVEY/Images/spacer.gif">
          <a:extLst>
            <a:ext uri="{FF2B5EF4-FFF2-40B4-BE49-F238E27FC236}">
              <a16:creationId xmlns:a16="http://schemas.microsoft.com/office/drawing/2014/main" id="{00000000-0008-0000-0A00-000035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50" name="Picture 363" descr="https://apps.fldfs.com/SURVEY/Images/spacer.gif">
          <a:extLst>
            <a:ext uri="{FF2B5EF4-FFF2-40B4-BE49-F238E27FC236}">
              <a16:creationId xmlns:a16="http://schemas.microsoft.com/office/drawing/2014/main" id="{00000000-0008-0000-0A00-000036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51" name="Picture 363" descr="https://apps.fldfs.com/SURVEY/Images/spacer.gif">
          <a:extLst>
            <a:ext uri="{FF2B5EF4-FFF2-40B4-BE49-F238E27FC236}">
              <a16:creationId xmlns:a16="http://schemas.microsoft.com/office/drawing/2014/main" id="{00000000-0008-0000-0A00-000037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52" name="Picture 363" descr="https://apps.fldfs.com/SURVEY/Images/spacer.gif">
          <a:extLst>
            <a:ext uri="{FF2B5EF4-FFF2-40B4-BE49-F238E27FC236}">
              <a16:creationId xmlns:a16="http://schemas.microsoft.com/office/drawing/2014/main" id="{00000000-0008-0000-0A00-000038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53" name="Picture 363" descr="https://apps.fldfs.com/SURVEY/Images/spacer.gif">
          <a:extLst>
            <a:ext uri="{FF2B5EF4-FFF2-40B4-BE49-F238E27FC236}">
              <a16:creationId xmlns:a16="http://schemas.microsoft.com/office/drawing/2014/main" id="{00000000-0008-0000-0A00-000039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352</xdr:row>
      <xdr:rowOff>0</xdr:rowOff>
    </xdr:from>
    <xdr:to>
      <xdr:col>8</xdr:col>
      <xdr:colOff>9525</xdr:colOff>
      <xdr:row>352</xdr:row>
      <xdr:rowOff>9525</xdr:rowOff>
    </xdr:to>
    <xdr:pic>
      <xdr:nvPicPr>
        <xdr:cNvPr id="4154" name="Picture 363" descr="https://apps.fldfs.com/SURVEY/Images/spacer.gif">
          <a:extLst>
            <a:ext uri="{FF2B5EF4-FFF2-40B4-BE49-F238E27FC236}">
              <a16:creationId xmlns:a16="http://schemas.microsoft.com/office/drawing/2014/main" id="{00000000-0008-0000-0A00-00003A100000}"/>
            </a:ext>
          </a:extLst>
        </xdr:cNvPr>
        <xdr:cNvPicPr>
          <a:picLocks noChangeAspect="1"/>
        </xdr:cNvPicPr>
      </xdr:nvPicPr>
      <xdr:blipFill>
        <a:blip xmlns:r="http://schemas.openxmlformats.org/officeDocument/2006/relationships" r:embed="rId1"/>
        <a:stretch>
          <a:fillRect/>
        </a:stretch>
      </xdr:blipFill>
      <xdr:spPr bwMode="auto">
        <a:xfrm>
          <a:off x="1400175" y="686276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55" name="Picture 363" descr="https://apps.fldfs.com/SURVEY/Images/spacer.gif">
          <a:extLst>
            <a:ext uri="{FF2B5EF4-FFF2-40B4-BE49-F238E27FC236}">
              <a16:creationId xmlns:a16="http://schemas.microsoft.com/office/drawing/2014/main" id="{00000000-0008-0000-0A00-00003B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56" name="Picture 363" descr="https://apps.fldfs.com/SURVEY/Images/spacer.gif">
          <a:extLst>
            <a:ext uri="{FF2B5EF4-FFF2-40B4-BE49-F238E27FC236}">
              <a16:creationId xmlns:a16="http://schemas.microsoft.com/office/drawing/2014/main" id="{00000000-0008-0000-0A00-00003C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57" name="Picture 363" descr="https://apps.fldfs.com/SURVEY/Images/spacer.gif">
          <a:extLst>
            <a:ext uri="{FF2B5EF4-FFF2-40B4-BE49-F238E27FC236}">
              <a16:creationId xmlns:a16="http://schemas.microsoft.com/office/drawing/2014/main" id="{00000000-0008-0000-0A00-00003D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58" name="Picture 363" descr="https://apps.fldfs.com/SURVEY/Images/spacer.gif">
          <a:extLst>
            <a:ext uri="{FF2B5EF4-FFF2-40B4-BE49-F238E27FC236}">
              <a16:creationId xmlns:a16="http://schemas.microsoft.com/office/drawing/2014/main" id="{00000000-0008-0000-0A00-00003E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59" name="Picture 363" descr="https://apps.fldfs.com/SURVEY/Images/spacer.gif">
          <a:extLst>
            <a:ext uri="{FF2B5EF4-FFF2-40B4-BE49-F238E27FC236}">
              <a16:creationId xmlns:a16="http://schemas.microsoft.com/office/drawing/2014/main" id="{00000000-0008-0000-0A00-00003F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0" name="Picture 363" descr="https://apps.fldfs.com/SURVEY/Images/spacer.gif">
          <a:extLst>
            <a:ext uri="{FF2B5EF4-FFF2-40B4-BE49-F238E27FC236}">
              <a16:creationId xmlns:a16="http://schemas.microsoft.com/office/drawing/2014/main" id="{00000000-0008-0000-0A00-000040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1" name="Picture 363" descr="https://apps.fldfs.com/SURVEY/Images/spacer.gif">
          <a:extLst>
            <a:ext uri="{FF2B5EF4-FFF2-40B4-BE49-F238E27FC236}">
              <a16:creationId xmlns:a16="http://schemas.microsoft.com/office/drawing/2014/main" id="{00000000-0008-0000-0A00-000041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2" name="Picture 363" descr="https://apps.fldfs.com/SURVEY/Images/spacer.gif">
          <a:extLst>
            <a:ext uri="{FF2B5EF4-FFF2-40B4-BE49-F238E27FC236}">
              <a16:creationId xmlns:a16="http://schemas.microsoft.com/office/drawing/2014/main" id="{00000000-0008-0000-0A00-000042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3" name="Picture 363" descr="https://apps.fldfs.com/SURVEY/Images/spacer.gif">
          <a:extLst>
            <a:ext uri="{FF2B5EF4-FFF2-40B4-BE49-F238E27FC236}">
              <a16:creationId xmlns:a16="http://schemas.microsoft.com/office/drawing/2014/main" id="{00000000-0008-0000-0A00-000043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4" name="Picture 363" descr="https://apps.fldfs.com/SURVEY/Images/spacer.gif">
          <a:extLst>
            <a:ext uri="{FF2B5EF4-FFF2-40B4-BE49-F238E27FC236}">
              <a16:creationId xmlns:a16="http://schemas.microsoft.com/office/drawing/2014/main" id="{00000000-0008-0000-0A00-000044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5" name="Picture 363" descr="https://apps.fldfs.com/SURVEY/Images/spacer.gif">
          <a:extLst>
            <a:ext uri="{FF2B5EF4-FFF2-40B4-BE49-F238E27FC236}">
              <a16:creationId xmlns:a16="http://schemas.microsoft.com/office/drawing/2014/main" id="{00000000-0008-0000-0A00-000045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6" name="Picture 363" descr="https://apps.fldfs.com/SURVEY/Images/spacer.gif">
          <a:extLst>
            <a:ext uri="{FF2B5EF4-FFF2-40B4-BE49-F238E27FC236}">
              <a16:creationId xmlns:a16="http://schemas.microsoft.com/office/drawing/2014/main" id="{00000000-0008-0000-0A00-000046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7" name="Picture 363" descr="https://apps.fldfs.com/SURVEY/Images/spacer.gif">
          <a:extLst>
            <a:ext uri="{FF2B5EF4-FFF2-40B4-BE49-F238E27FC236}">
              <a16:creationId xmlns:a16="http://schemas.microsoft.com/office/drawing/2014/main" id="{00000000-0008-0000-0A00-000047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8" name="Picture 363" descr="https://apps.fldfs.com/SURVEY/Images/spacer.gif">
          <a:extLst>
            <a:ext uri="{FF2B5EF4-FFF2-40B4-BE49-F238E27FC236}">
              <a16:creationId xmlns:a16="http://schemas.microsoft.com/office/drawing/2014/main" id="{00000000-0008-0000-0A00-000048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69" name="Picture 363" descr="https://apps.fldfs.com/SURVEY/Images/spacer.gif">
          <a:extLst>
            <a:ext uri="{FF2B5EF4-FFF2-40B4-BE49-F238E27FC236}">
              <a16:creationId xmlns:a16="http://schemas.microsoft.com/office/drawing/2014/main" id="{00000000-0008-0000-0A00-000049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70" name="Picture 363" descr="https://apps.fldfs.com/SURVEY/Images/spacer.gif">
          <a:extLst>
            <a:ext uri="{FF2B5EF4-FFF2-40B4-BE49-F238E27FC236}">
              <a16:creationId xmlns:a16="http://schemas.microsoft.com/office/drawing/2014/main" id="{00000000-0008-0000-0A00-00004A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71" name="Picture 363" descr="https://apps.fldfs.com/SURVEY/Images/spacer.gif">
          <a:extLst>
            <a:ext uri="{FF2B5EF4-FFF2-40B4-BE49-F238E27FC236}">
              <a16:creationId xmlns:a16="http://schemas.microsoft.com/office/drawing/2014/main" id="{00000000-0008-0000-0A00-00004B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72" name="Picture 363" descr="https://apps.fldfs.com/SURVEY/Images/spacer.gif">
          <a:extLst>
            <a:ext uri="{FF2B5EF4-FFF2-40B4-BE49-F238E27FC236}">
              <a16:creationId xmlns:a16="http://schemas.microsoft.com/office/drawing/2014/main" id="{00000000-0008-0000-0A00-00004C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73" name="Picture 363" descr="https://apps.fldfs.com/SURVEY/Images/spacer.gif">
          <a:extLst>
            <a:ext uri="{FF2B5EF4-FFF2-40B4-BE49-F238E27FC236}">
              <a16:creationId xmlns:a16="http://schemas.microsoft.com/office/drawing/2014/main" id="{00000000-0008-0000-0A00-00004D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74" name="Picture 363" descr="https://apps.fldfs.com/SURVEY/Images/spacer.gif">
          <a:extLst>
            <a:ext uri="{FF2B5EF4-FFF2-40B4-BE49-F238E27FC236}">
              <a16:creationId xmlns:a16="http://schemas.microsoft.com/office/drawing/2014/main" id="{00000000-0008-0000-0A00-00004E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353</xdr:row>
      <xdr:rowOff>0</xdr:rowOff>
    </xdr:from>
    <xdr:to>
      <xdr:col>8</xdr:col>
      <xdr:colOff>9525</xdr:colOff>
      <xdr:row>353</xdr:row>
      <xdr:rowOff>9525</xdr:rowOff>
    </xdr:to>
    <xdr:pic>
      <xdr:nvPicPr>
        <xdr:cNvPr id="4175" name="Picture 363" descr="https://apps.fldfs.com/SURVEY/Images/spacer.gif">
          <a:extLst>
            <a:ext uri="{FF2B5EF4-FFF2-40B4-BE49-F238E27FC236}">
              <a16:creationId xmlns:a16="http://schemas.microsoft.com/office/drawing/2014/main" id="{00000000-0008-0000-0A00-00004F100000}"/>
            </a:ext>
          </a:extLst>
        </xdr:cNvPr>
        <xdr:cNvPicPr>
          <a:picLocks noChangeAspect="1"/>
        </xdr:cNvPicPr>
      </xdr:nvPicPr>
      <xdr:blipFill>
        <a:blip xmlns:r="http://schemas.openxmlformats.org/officeDocument/2006/relationships" r:embed="rId1"/>
        <a:stretch>
          <a:fillRect/>
        </a:stretch>
      </xdr:blipFill>
      <xdr:spPr bwMode="auto">
        <a:xfrm>
          <a:off x="1400175" y="688181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76" name="Picture 363" descr="https://apps.fldfs.com/SURVEY/Images/spacer.gif">
          <a:extLst>
            <a:ext uri="{FF2B5EF4-FFF2-40B4-BE49-F238E27FC236}">
              <a16:creationId xmlns:a16="http://schemas.microsoft.com/office/drawing/2014/main" id="{00000000-0008-0000-0A00-000050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77" name="Picture 363" descr="https://apps.fldfs.com/SURVEY/Images/spacer.gif">
          <a:extLst>
            <a:ext uri="{FF2B5EF4-FFF2-40B4-BE49-F238E27FC236}">
              <a16:creationId xmlns:a16="http://schemas.microsoft.com/office/drawing/2014/main" id="{00000000-0008-0000-0A00-000051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78" name="Picture 363" descr="https://apps.fldfs.com/SURVEY/Images/spacer.gif">
          <a:extLst>
            <a:ext uri="{FF2B5EF4-FFF2-40B4-BE49-F238E27FC236}">
              <a16:creationId xmlns:a16="http://schemas.microsoft.com/office/drawing/2014/main" id="{00000000-0008-0000-0A00-000052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79" name="Picture 363" descr="https://apps.fldfs.com/SURVEY/Images/spacer.gif">
          <a:extLst>
            <a:ext uri="{FF2B5EF4-FFF2-40B4-BE49-F238E27FC236}">
              <a16:creationId xmlns:a16="http://schemas.microsoft.com/office/drawing/2014/main" id="{00000000-0008-0000-0A00-000053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0" name="Picture 363" descr="https://apps.fldfs.com/SURVEY/Images/spacer.gif">
          <a:extLst>
            <a:ext uri="{FF2B5EF4-FFF2-40B4-BE49-F238E27FC236}">
              <a16:creationId xmlns:a16="http://schemas.microsoft.com/office/drawing/2014/main" id="{00000000-0008-0000-0A00-000054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1" name="Picture 363" descr="https://apps.fldfs.com/SURVEY/Images/spacer.gif">
          <a:extLst>
            <a:ext uri="{FF2B5EF4-FFF2-40B4-BE49-F238E27FC236}">
              <a16:creationId xmlns:a16="http://schemas.microsoft.com/office/drawing/2014/main" id="{00000000-0008-0000-0A00-000055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2" name="Picture 363" descr="https://apps.fldfs.com/SURVEY/Images/spacer.gif">
          <a:extLst>
            <a:ext uri="{FF2B5EF4-FFF2-40B4-BE49-F238E27FC236}">
              <a16:creationId xmlns:a16="http://schemas.microsoft.com/office/drawing/2014/main" id="{00000000-0008-0000-0A00-000056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3" name="Picture 363" descr="https://apps.fldfs.com/SURVEY/Images/spacer.gif">
          <a:extLst>
            <a:ext uri="{FF2B5EF4-FFF2-40B4-BE49-F238E27FC236}">
              <a16:creationId xmlns:a16="http://schemas.microsoft.com/office/drawing/2014/main" id="{00000000-0008-0000-0A00-000057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4" name="Picture 363" descr="https://apps.fldfs.com/SURVEY/Images/spacer.gif">
          <a:extLst>
            <a:ext uri="{FF2B5EF4-FFF2-40B4-BE49-F238E27FC236}">
              <a16:creationId xmlns:a16="http://schemas.microsoft.com/office/drawing/2014/main" id="{00000000-0008-0000-0A00-000058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5" name="Picture 363" descr="https://apps.fldfs.com/SURVEY/Images/spacer.gif">
          <a:extLst>
            <a:ext uri="{FF2B5EF4-FFF2-40B4-BE49-F238E27FC236}">
              <a16:creationId xmlns:a16="http://schemas.microsoft.com/office/drawing/2014/main" id="{00000000-0008-0000-0A00-000059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6" name="Picture 363" descr="https://apps.fldfs.com/SURVEY/Images/spacer.gif">
          <a:extLst>
            <a:ext uri="{FF2B5EF4-FFF2-40B4-BE49-F238E27FC236}">
              <a16:creationId xmlns:a16="http://schemas.microsoft.com/office/drawing/2014/main" id="{00000000-0008-0000-0A00-00005A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7" name="Picture 363" descr="https://apps.fldfs.com/SURVEY/Images/spacer.gif">
          <a:extLst>
            <a:ext uri="{FF2B5EF4-FFF2-40B4-BE49-F238E27FC236}">
              <a16:creationId xmlns:a16="http://schemas.microsoft.com/office/drawing/2014/main" id="{00000000-0008-0000-0A00-00005B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8" name="Picture 363" descr="https://apps.fldfs.com/SURVEY/Images/spacer.gif">
          <a:extLst>
            <a:ext uri="{FF2B5EF4-FFF2-40B4-BE49-F238E27FC236}">
              <a16:creationId xmlns:a16="http://schemas.microsoft.com/office/drawing/2014/main" id="{00000000-0008-0000-0A00-00005C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89" name="Picture 363" descr="https://apps.fldfs.com/SURVEY/Images/spacer.gif">
          <a:extLst>
            <a:ext uri="{FF2B5EF4-FFF2-40B4-BE49-F238E27FC236}">
              <a16:creationId xmlns:a16="http://schemas.microsoft.com/office/drawing/2014/main" id="{00000000-0008-0000-0A00-00005D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90" name="Picture 363" descr="https://apps.fldfs.com/SURVEY/Images/spacer.gif">
          <a:extLst>
            <a:ext uri="{FF2B5EF4-FFF2-40B4-BE49-F238E27FC236}">
              <a16:creationId xmlns:a16="http://schemas.microsoft.com/office/drawing/2014/main" id="{00000000-0008-0000-0A00-00005E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91" name="Picture 363" descr="https://apps.fldfs.com/SURVEY/Images/spacer.gif">
          <a:extLst>
            <a:ext uri="{FF2B5EF4-FFF2-40B4-BE49-F238E27FC236}">
              <a16:creationId xmlns:a16="http://schemas.microsoft.com/office/drawing/2014/main" id="{00000000-0008-0000-0A00-00005F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92" name="Picture 363" descr="https://apps.fldfs.com/SURVEY/Images/spacer.gif">
          <a:extLst>
            <a:ext uri="{FF2B5EF4-FFF2-40B4-BE49-F238E27FC236}">
              <a16:creationId xmlns:a16="http://schemas.microsoft.com/office/drawing/2014/main" id="{00000000-0008-0000-0A00-000060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93" name="Picture 363" descr="https://apps.fldfs.com/SURVEY/Images/spacer.gif">
          <a:extLst>
            <a:ext uri="{FF2B5EF4-FFF2-40B4-BE49-F238E27FC236}">
              <a16:creationId xmlns:a16="http://schemas.microsoft.com/office/drawing/2014/main" id="{00000000-0008-0000-0A00-000061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94" name="Picture 363" descr="https://apps.fldfs.com/SURVEY/Images/spacer.gif">
          <a:extLst>
            <a:ext uri="{FF2B5EF4-FFF2-40B4-BE49-F238E27FC236}">
              <a16:creationId xmlns:a16="http://schemas.microsoft.com/office/drawing/2014/main" id="{00000000-0008-0000-0A00-000062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95" name="Picture 363" descr="https://apps.fldfs.com/SURVEY/Images/spacer.gif">
          <a:extLst>
            <a:ext uri="{FF2B5EF4-FFF2-40B4-BE49-F238E27FC236}">
              <a16:creationId xmlns:a16="http://schemas.microsoft.com/office/drawing/2014/main" id="{00000000-0008-0000-0A00-000063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354</xdr:row>
      <xdr:rowOff>0</xdr:rowOff>
    </xdr:from>
    <xdr:to>
      <xdr:col>8</xdr:col>
      <xdr:colOff>9525</xdr:colOff>
      <xdr:row>354</xdr:row>
      <xdr:rowOff>9525</xdr:rowOff>
    </xdr:to>
    <xdr:pic>
      <xdr:nvPicPr>
        <xdr:cNvPr id="4196" name="Picture 363" descr="https://apps.fldfs.com/SURVEY/Images/spacer.gif">
          <a:extLst>
            <a:ext uri="{FF2B5EF4-FFF2-40B4-BE49-F238E27FC236}">
              <a16:creationId xmlns:a16="http://schemas.microsoft.com/office/drawing/2014/main" id="{00000000-0008-0000-0A00-000064100000}"/>
            </a:ext>
          </a:extLst>
        </xdr:cNvPr>
        <xdr:cNvPicPr>
          <a:picLocks noChangeAspect="1"/>
        </xdr:cNvPicPr>
      </xdr:nvPicPr>
      <xdr:blipFill>
        <a:blip xmlns:r="http://schemas.openxmlformats.org/officeDocument/2006/relationships" r:embed="rId1"/>
        <a:stretch>
          <a:fillRect/>
        </a:stretch>
      </xdr:blipFill>
      <xdr:spPr bwMode="auto">
        <a:xfrm>
          <a:off x="1400175" y="690086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197" name="Picture 363" descr="https://apps.fldfs.com/SURVEY/Images/spacer.gif">
          <a:extLst>
            <a:ext uri="{FF2B5EF4-FFF2-40B4-BE49-F238E27FC236}">
              <a16:creationId xmlns:a16="http://schemas.microsoft.com/office/drawing/2014/main" id="{00000000-0008-0000-0A00-000065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198" name="Picture 363" descr="https://apps.fldfs.com/SURVEY/Images/spacer.gif">
          <a:extLst>
            <a:ext uri="{FF2B5EF4-FFF2-40B4-BE49-F238E27FC236}">
              <a16:creationId xmlns:a16="http://schemas.microsoft.com/office/drawing/2014/main" id="{00000000-0008-0000-0A00-000066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199" name="Picture 363" descr="https://apps.fldfs.com/SURVEY/Images/spacer.gif">
          <a:extLst>
            <a:ext uri="{FF2B5EF4-FFF2-40B4-BE49-F238E27FC236}">
              <a16:creationId xmlns:a16="http://schemas.microsoft.com/office/drawing/2014/main" id="{00000000-0008-0000-0A00-000067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0" name="Picture 363" descr="https://apps.fldfs.com/SURVEY/Images/spacer.gif">
          <a:extLst>
            <a:ext uri="{FF2B5EF4-FFF2-40B4-BE49-F238E27FC236}">
              <a16:creationId xmlns:a16="http://schemas.microsoft.com/office/drawing/2014/main" id="{00000000-0008-0000-0A00-000068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1" name="Picture 363" descr="https://apps.fldfs.com/SURVEY/Images/spacer.gif">
          <a:extLst>
            <a:ext uri="{FF2B5EF4-FFF2-40B4-BE49-F238E27FC236}">
              <a16:creationId xmlns:a16="http://schemas.microsoft.com/office/drawing/2014/main" id="{00000000-0008-0000-0A00-000069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2" name="Picture 363" descr="https://apps.fldfs.com/SURVEY/Images/spacer.gif">
          <a:extLst>
            <a:ext uri="{FF2B5EF4-FFF2-40B4-BE49-F238E27FC236}">
              <a16:creationId xmlns:a16="http://schemas.microsoft.com/office/drawing/2014/main" id="{00000000-0008-0000-0A00-00006A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3" name="Picture 363" descr="https://apps.fldfs.com/SURVEY/Images/spacer.gif">
          <a:extLst>
            <a:ext uri="{FF2B5EF4-FFF2-40B4-BE49-F238E27FC236}">
              <a16:creationId xmlns:a16="http://schemas.microsoft.com/office/drawing/2014/main" id="{00000000-0008-0000-0A00-00006B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4" name="Picture 363" descr="https://apps.fldfs.com/SURVEY/Images/spacer.gif">
          <a:extLst>
            <a:ext uri="{FF2B5EF4-FFF2-40B4-BE49-F238E27FC236}">
              <a16:creationId xmlns:a16="http://schemas.microsoft.com/office/drawing/2014/main" id="{00000000-0008-0000-0A00-00006C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5" name="Picture 363" descr="https://apps.fldfs.com/SURVEY/Images/spacer.gif">
          <a:extLst>
            <a:ext uri="{FF2B5EF4-FFF2-40B4-BE49-F238E27FC236}">
              <a16:creationId xmlns:a16="http://schemas.microsoft.com/office/drawing/2014/main" id="{00000000-0008-0000-0A00-00006D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6" name="Picture 363" descr="https://apps.fldfs.com/SURVEY/Images/spacer.gif">
          <a:extLst>
            <a:ext uri="{FF2B5EF4-FFF2-40B4-BE49-F238E27FC236}">
              <a16:creationId xmlns:a16="http://schemas.microsoft.com/office/drawing/2014/main" id="{00000000-0008-0000-0A00-00006E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7" name="Picture 363" descr="https://apps.fldfs.com/SURVEY/Images/spacer.gif">
          <a:extLst>
            <a:ext uri="{FF2B5EF4-FFF2-40B4-BE49-F238E27FC236}">
              <a16:creationId xmlns:a16="http://schemas.microsoft.com/office/drawing/2014/main" id="{00000000-0008-0000-0A00-00006F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8" name="Picture 363" descr="https://apps.fldfs.com/SURVEY/Images/spacer.gif">
          <a:extLst>
            <a:ext uri="{FF2B5EF4-FFF2-40B4-BE49-F238E27FC236}">
              <a16:creationId xmlns:a16="http://schemas.microsoft.com/office/drawing/2014/main" id="{00000000-0008-0000-0A00-000070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09" name="Picture 363" descr="https://apps.fldfs.com/SURVEY/Images/spacer.gif">
          <a:extLst>
            <a:ext uri="{FF2B5EF4-FFF2-40B4-BE49-F238E27FC236}">
              <a16:creationId xmlns:a16="http://schemas.microsoft.com/office/drawing/2014/main" id="{00000000-0008-0000-0A00-000071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0" name="Picture 363" descr="https://apps.fldfs.com/SURVEY/Images/spacer.gif">
          <a:extLst>
            <a:ext uri="{FF2B5EF4-FFF2-40B4-BE49-F238E27FC236}">
              <a16:creationId xmlns:a16="http://schemas.microsoft.com/office/drawing/2014/main" id="{00000000-0008-0000-0A00-000072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1" name="Picture 363" descr="https://apps.fldfs.com/SURVEY/Images/spacer.gif">
          <a:extLst>
            <a:ext uri="{FF2B5EF4-FFF2-40B4-BE49-F238E27FC236}">
              <a16:creationId xmlns:a16="http://schemas.microsoft.com/office/drawing/2014/main" id="{00000000-0008-0000-0A00-000073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2" name="Picture 363" descr="https://apps.fldfs.com/SURVEY/Images/spacer.gif">
          <a:extLst>
            <a:ext uri="{FF2B5EF4-FFF2-40B4-BE49-F238E27FC236}">
              <a16:creationId xmlns:a16="http://schemas.microsoft.com/office/drawing/2014/main" id="{00000000-0008-0000-0A00-000074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3" name="Picture 363" descr="https://apps.fldfs.com/SURVEY/Images/spacer.gif">
          <a:extLst>
            <a:ext uri="{FF2B5EF4-FFF2-40B4-BE49-F238E27FC236}">
              <a16:creationId xmlns:a16="http://schemas.microsoft.com/office/drawing/2014/main" id="{00000000-0008-0000-0A00-000075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4" name="Picture 363" descr="https://apps.fldfs.com/SURVEY/Images/spacer.gif">
          <a:extLst>
            <a:ext uri="{FF2B5EF4-FFF2-40B4-BE49-F238E27FC236}">
              <a16:creationId xmlns:a16="http://schemas.microsoft.com/office/drawing/2014/main" id="{00000000-0008-0000-0A00-000076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5" name="Picture 363" descr="https://apps.fldfs.com/SURVEY/Images/spacer.gif">
          <a:extLst>
            <a:ext uri="{FF2B5EF4-FFF2-40B4-BE49-F238E27FC236}">
              <a16:creationId xmlns:a16="http://schemas.microsoft.com/office/drawing/2014/main" id="{00000000-0008-0000-0A00-000077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6" name="Picture 363" descr="https://apps.fldfs.com/SURVEY/Images/spacer.gif">
          <a:extLst>
            <a:ext uri="{FF2B5EF4-FFF2-40B4-BE49-F238E27FC236}">
              <a16:creationId xmlns:a16="http://schemas.microsoft.com/office/drawing/2014/main" id="{00000000-0008-0000-0A00-000078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355</xdr:row>
      <xdr:rowOff>0</xdr:rowOff>
    </xdr:from>
    <xdr:to>
      <xdr:col>8</xdr:col>
      <xdr:colOff>9525</xdr:colOff>
      <xdr:row>355</xdr:row>
      <xdr:rowOff>9525</xdr:rowOff>
    </xdr:to>
    <xdr:pic>
      <xdr:nvPicPr>
        <xdr:cNvPr id="4217" name="Picture 363" descr="https://apps.fldfs.com/SURVEY/Images/spacer.gif">
          <a:extLst>
            <a:ext uri="{FF2B5EF4-FFF2-40B4-BE49-F238E27FC236}">
              <a16:creationId xmlns:a16="http://schemas.microsoft.com/office/drawing/2014/main" id="{00000000-0008-0000-0A00-000079100000}"/>
            </a:ext>
          </a:extLst>
        </xdr:cNvPr>
        <xdr:cNvPicPr>
          <a:picLocks noChangeAspect="1"/>
        </xdr:cNvPicPr>
      </xdr:nvPicPr>
      <xdr:blipFill>
        <a:blip xmlns:r="http://schemas.openxmlformats.org/officeDocument/2006/relationships" r:embed="rId1"/>
        <a:stretch>
          <a:fillRect/>
        </a:stretch>
      </xdr:blipFill>
      <xdr:spPr bwMode="auto">
        <a:xfrm>
          <a:off x="1400175" y="691991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18" name="Picture 363" descr="https://apps.fldfs.com/SURVEY/Images/spacer.gif">
          <a:extLst>
            <a:ext uri="{FF2B5EF4-FFF2-40B4-BE49-F238E27FC236}">
              <a16:creationId xmlns:a16="http://schemas.microsoft.com/office/drawing/2014/main" id="{00000000-0008-0000-0A00-00007A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19" name="Picture 363" descr="https://apps.fldfs.com/SURVEY/Images/spacer.gif">
          <a:extLst>
            <a:ext uri="{FF2B5EF4-FFF2-40B4-BE49-F238E27FC236}">
              <a16:creationId xmlns:a16="http://schemas.microsoft.com/office/drawing/2014/main" id="{00000000-0008-0000-0A00-00007B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0" name="Picture 363" descr="https://apps.fldfs.com/SURVEY/Images/spacer.gif">
          <a:extLst>
            <a:ext uri="{FF2B5EF4-FFF2-40B4-BE49-F238E27FC236}">
              <a16:creationId xmlns:a16="http://schemas.microsoft.com/office/drawing/2014/main" id="{00000000-0008-0000-0A00-00007C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1" name="Picture 363" descr="https://apps.fldfs.com/SURVEY/Images/spacer.gif">
          <a:extLst>
            <a:ext uri="{FF2B5EF4-FFF2-40B4-BE49-F238E27FC236}">
              <a16:creationId xmlns:a16="http://schemas.microsoft.com/office/drawing/2014/main" id="{00000000-0008-0000-0A00-00007D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2" name="Picture 363" descr="https://apps.fldfs.com/SURVEY/Images/spacer.gif">
          <a:extLst>
            <a:ext uri="{FF2B5EF4-FFF2-40B4-BE49-F238E27FC236}">
              <a16:creationId xmlns:a16="http://schemas.microsoft.com/office/drawing/2014/main" id="{00000000-0008-0000-0A00-00007E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3" name="Picture 363" descr="https://apps.fldfs.com/SURVEY/Images/spacer.gif">
          <a:extLst>
            <a:ext uri="{FF2B5EF4-FFF2-40B4-BE49-F238E27FC236}">
              <a16:creationId xmlns:a16="http://schemas.microsoft.com/office/drawing/2014/main" id="{00000000-0008-0000-0A00-00007F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4" name="Picture 363" descr="https://apps.fldfs.com/SURVEY/Images/spacer.gif">
          <a:extLst>
            <a:ext uri="{FF2B5EF4-FFF2-40B4-BE49-F238E27FC236}">
              <a16:creationId xmlns:a16="http://schemas.microsoft.com/office/drawing/2014/main" id="{00000000-0008-0000-0A00-000080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5" name="Picture 363" descr="https://apps.fldfs.com/SURVEY/Images/spacer.gif">
          <a:extLst>
            <a:ext uri="{FF2B5EF4-FFF2-40B4-BE49-F238E27FC236}">
              <a16:creationId xmlns:a16="http://schemas.microsoft.com/office/drawing/2014/main" id="{00000000-0008-0000-0A00-000081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6" name="Picture 363" descr="https://apps.fldfs.com/SURVEY/Images/spacer.gif">
          <a:extLst>
            <a:ext uri="{FF2B5EF4-FFF2-40B4-BE49-F238E27FC236}">
              <a16:creationId xmlns:a16="http://schemas.microsoft.com/office/drawing/2014/main" id="{00000000-0008-0000-0A00-000082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7" name="Picture 363" descr="https://apps.fldfs.com/SURVEY/Images/spacer.gif">
          <a:extLst>
            <a:ext uri="{FF2B5EF4-FFF2-40B4-BE49-F238E27FC236}">
              <a16:creationId xmlns:a16="http://schemas.microsoft.com/office/drawing/2014/main" id="{00000000-0008-0000-0A00-000083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8" name="Picture 363" descr="https://apps.fldfs.com/SURVEY/Images/spacer.gif">
          <a:extLst>
            <a:ext uri="{FF2B5EF4-FFF2-40B4-BE49-F238E27FC236}">
              <a16:creationId xmlns:a16="http://schemas.microsoft.com/office/drawing/2014/main" id="{00000000-0008-0000-0A00-000084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29" name="Picture 363" descr="https://apps.fldfs.com/SURVEY/Images/spacer.gif">
          <a:extLst>
            <a:ext uri="{FF2B5EF4-FFF2-40B4-BE49-F238E27FC236}">
              <a16:creationId xmlns:a16="http://schemas.microsoft.com/office/drawing/2014/main" id="{00000000-0008-0000-0A00-000085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0" name="Picture 363" descr="https://apps.fldfs.com/SURVEY/Images/spacer.gif">
          <a:extLst>
            <a:ext uri="{FF2B5EF4-FFF2-40B4-BE49-F238E27FC236}">
              <a16:creationId xmlns:a16="http://schemas.microsoft.com/office/drawing/2014/main" id="{00000000-0008-0000-0A00-000086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1" name="Picture 363" descr="https://apps.fldfs.com/SURVEY/Images/spacer.gif">
          <a:extLst>
            <a:ext uri="{FF2B5EF4-FFF2-40B4-BE49-F238E27FC236}">
              <a16:creationId xmlns:a16="http://schemas.microsoft.com/office/drawing/2014/main" id="{00000000-0008-0000-0A00-000087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2" name="Picture 363" descr="https://apps.fldfs.com/SURVEY/Images/spacer.gif">
          <a:extLst>
            <a:ext uri="{FF2B5EF4-FFF2-40B4-BE49-F238E27FC236}">
              <a16:creationId xmlns:a16="http://schemas.microsoft.com/office/drawing/2014/main" id="{00000000-0008-0000-0A00-000088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3" name="Picture 363" descr="https://apps.fldfs.com/SURVEY/Images/spacer.gif">
          <a:extLst>
            <a:ext uri="{FF2B5EF4-FFF2-40B4-BE49-F238E27FC236}">
              <a16:creationId xmlns:a16="http://schemas.microsoft.com/office/drawing/2014/main" id="{00000000-0008-0000-0A00-000089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4" name="Picture 363" descr="https://apps.fldfs.com/SURVEY/Images/spacer.gif">
          <a:extLst>
            <a:ext uri="{FF2B5EF4-FFF2-40B4-BE49-F238E27FC236}">
              <a16:creationId xmlns:a16="http://schemas.microsoft.com/office/drawing/2014/main" id="{00000000-0008-0000-0A00-00008A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5" name="Picture 363" descr="https://apps.fldfs.com/SURVEY/Images/spacer.gif">
          <a:extLst>
            <a:ext uri="{FF2B5EF4-FFF2-40B4-BE49-F238E27FC236}">
              <a16:creationId xmlns:a16="http://schemas.microsoft.com/office/drawing/2014/main" id="{00000000-0008-0000-0A00-00008B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6" name="Picture 363" descr="https://apps.fldfs.com/SURVEY/Images/spacer.gif">
          <a:extLst>
            <a:ext uri="{FF2B5EF4-FFF2-40B4-BE49-F238E27FC236}">
              <a16:creationId xmlns:a16="http://schemas.microsoft.com/office/drawing/2014/main" id="{00000000-0008-0000-0A00-00008C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7" name="Picture 363" descr="https://apps.fldfs.com/SURVEY/Images/spacer.gif">
          <a:extLst>
            <a:ext uri="{FF2B5EF4-FFF2-40B4-BE49-F238E27FC236}">
              <a16:creationId xmlns:a16="http://schemas.microsoft.com/office/drawing/2014/main" id="{00000000-0008-0000-0A00-00008D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356</xdr:row>
      <xdr:rowOff>0</xdr:rowOff>
    </xdr:from>
    <xdr:to>
      <xdr:col>8</xdr:col>
      <xdr:colOff>9525</xdr:colOff>
      <xdr:row>356</xdr:row>
      <xdr:rowOff>9525</xdr:rowOff>
    </xdr:to>
    <xdr:pic>
      <xdr:nvPicPr>
        <xdr:cNvPr id="4238" name="Picture 363" descr="https://apps.fldfs.com/SURVEY/Images/spacer.gif">
          <a:extLst>
            <a:ext uri="{FF2B5EF4-FFF2-40B4-BE49-F238E27FC236}">
              <a16:creationId xmlns:a16="http://schemas.microsoft.com/office/drawing/2014/main" id="{00000000-0008-0000-0A00-00008E100000}"/>
            </a:ext>
          </a:extLst>
        </xdr:cNvPr>
        <xdr:cNvPicPr>
          <a:picLocks noChangeAspect="1"/>
        </xdr:cNvPicPr>
      </xdr:nvPicPr>
      <xdr:blipFill>
        <a:blip xmlns:r="http://schemas.openxmlformats.org/officeDocument/2006/relationships" r:embed="rId1"/>
        <a:stretch>
          <a:fillRect/>
        </a:stretch>
      </xdr:blipFill>
      <xdr:spPr bwMode="auto">
        <a:xfrm>
          <a:off x="1400175" y="693896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39" name="Picture 363" descr="https://apps.fldfs.com/SURVEY/Images/spacer.gif">
          <a:extLst>
            <a:ext uri="{FF2B5EF4-FFF2-40B4-BE49-F238E27FC236}">
              <a16:creationId xmlns:a16="http://schemas.microsoft.com/office/drawing/2014/main" id="{00000000-0008-0000-0A00-00008F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0" name="Picture 363" descr="https://apps.fldfs.com/SURVEY/Images/spacer.gif">
          <a:extLst>
            <a:ext uri="{FF2B5EF4-FFF2-40B4-BE49-F238E27FC236}">
              <a16:creationId xmlns:a16="http://schemas.microsoft.com/office/drawing/2014/main" id="{00000000-0008-0000-0A00-000090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1" name="Picture 363" descr="https://apps.fldfs.com/SURVEY/Images/spacer.gif">
          <a:extLst>
            <a:ext uri="{FF2B5EF4-FFF2-40B4-BE49-F238E27FC236}">
              <a16:creationId xmlns:a16="http://schemas.microsoft.com/office/drawing/2014/main" id="{00000000-0008-0000-0A00-000091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2" name="Picture 363" descr="https://apps.fldfs.com/SURVEY/Images/spacer.gif">
          <a:extLst>
            <a:ext uri="{FF2B5EF4-FFF2-40B4-BE49-F238E27FC236}">
              <a16:creationId xmlns:a16="http://schemas.microsoft.com/office/drawing/2014/main" id="{00000000-0008-0000-0A00-000092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3" name="Picture 363" descr="https://apps.fldfs.com/SURVEY/Images/spacer.gif">
          <a:extLst>
            <a:ext uri="{FF2B5EF4-FFF2-40B4-BE49-F238E27FC236}">
              <a16:creationId xmlns:a16="http://schemas.microsoft.com/office/drawing/2014/main" id="{00000000-0008-0000-0A00-000093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4" name="Picture 363" descr="https://apps.fldfs.com/SURVEY/Images/spacer.gif">
          <a:extLst>
            <a:ext uri="{FF2B5EF4-FFF2-40B4-BE49-F238E27FC236}">
              <a16:creationId xmlns:a16="http://schemas.microsoft.com/office/drawing/2014/main" id="{00000000-0008-0000-0A00-000094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5" name="Picture 363" descr="https://apps.fldfs.com/SURVEY/Images/spacer.gif">
          <a:extLst>
            <a:ext uri="{FF2B5EF4-FFF2-40B4-BE49-F238E27FC236}">
              <a16:creationId xmlns:a16="http://schemas.microsoft.com/office/drawing/2014/main" id="{00000000-0008-0000-0A00-000095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6" name="Picture 363" descr="https://apps.fldfs.com/SURVEY/Images/spacer.gif">
          <a:extLst>
            <a:ext uri="{FF2B5EF4-FFF2-40B4-BE49-F238E27FC236}">
              <a16:creationId xmlns:a16="http://schemas.microsoft.com/office/drawing/2014/main" id="{00000000-0008-0000-0A00-000096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7" name="Picture 363" descr="https://apps.fldfs.com/SURVEY/Images/spacer.gif">
          <a:extLst>
            <a:ext uri="{FF2B5EF4-FFF2-40B4-BE49-F238E27FC236}">
              <a16:creationId xmlns:a16="http://schemas.microsoft.com/office/drawing/2014/main" id="{00000000-0008-0000-0A00-000097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8" name="Picture 363" descr="https://apps.fldfs.com/SURVEY/Images/spacer.gif">
          <a:extLst>
            <a:ext uri="{FF2B5EF4-FFF2-40B4-BE49-F238E27FC236}">
              <a16:creationId xmlns:a16="http://schemas.microsoft.com/office/drawing/2014/main" id="{00000000-0008-0000-0A00-000098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49" name="Picture 363" descr="https://apps.fldfs.com/SURVEY/Images/spacer.gif">
          <a:extLst>
            <a:ext uri="{FF2B5EF4-FFF2-40B4-BE49-F238E27FC236}">
              <a16:creationId xmlns:a16="http://schemas.microsoft.com/office/drawing/2014/main" id="{00000000-0008-0000-0A00-000099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0" name="Picture 363" descr="https://apps.fldfs.com/SURVEY/Images/spacer.gif">
          <a:extLst>
            <a:ext uri="{FF2B5EF4-FFF2-40B4-BE49-F238E27FC236}">
              <a16:creationId xmlns:a16="http://schemas.microsoft.com/office/drawing/2014/main" id="{00000000-0008-0000-0A00-00009A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1" name="Picture 363" descr="https://apps.fldfs.com/SURVEY/Images/spacer.gif">
          <a:extLst>
            <a:ext uri="{FF2B5EF4-FFF2-40B4-BE49-F238E27FC236}">
              <a16:creationId xmlns:a16="http://schemas.microsoft.com/office/drawing/2014/main" id="{00000000-0008-0000-0A00-00009B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2" name="Picture 363" descr="https://apps.fldfs.com/SURVEY/Images/spacer.gif">
          <a:extLst>
            <a:ext uri="{FF2B5EF4-FFF2-40B4-BE49-F238E27FC236}">
              <a16:creationId xmlns:a16="http://schemas.microsoft.com/office/drawing/2014/main" id="{00000000-0008-0000-0A00-00009C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3" name="Picture 363" descr="https://apps.fldfs.com/SURVEY/Images/spacer.gif">
          <a:extLst>
            <a:ext uri="{FF2B5EF4-FFF2-40B4-BE49-F238E27FC236}">
              <a16:creationId xmlns:a16="http://schemas.microsoft.com/office/drawing/2014/main" id="{00000000-0008-0000-0A00-00009D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4" name="Picture 363" descr="https://apps.fldfs.com/SURVEY/Images/spacer.gif">
          <a:extLst>
            <a:ext uri="{FF2B5EF4-FFF2-40B4-BE49-F238E27FC236}">
              <a16:creationId xmlns:a16="http://schemas.microsoft.com/office/drawing/2014/main" id="{00000000-0008-0000-0A00-00009E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5" name="Picture 363" descr="https://apps.fldfs.com/SURVEY/Images/spacer.gif">
          <a:extLst>
            <a:ext uri="{FF2B5EF4-FFF2-40B4-BE49-F238E27FC236}">
              <a16:creationId xmlns:a16="http://schemas.microsoft.com/office/drawing/2014/main" id="{00000000-0008-0000-0A00-00009F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6" name="Picture 363" descr="https://apps.fldfs.com/SURVEY/Images/spacer.gif">
          <a:extLst>
            <a:ext uri="{FF2B5EF4-FFF2-40B4-BE49-F238E27FC236}">
              <a16:creationId xmlns:a16="http://schemas.microsoft.com/office/drawing/2014/main" id="{00000000-0008-0000-0A00-0000A0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7" name="Picture 363" descr="https://apps.fldfs.com/SURVEY/Images/spacer.gif">
          <a:extLst>
            <a:ext uri="{FF2B5EF4-FFF2-40B4-BE49-F238E27FC236}">
              <a16:creationId xmlns:a16="http://schemas.microsoft.com/office/drawing/2014/main" id="{00000000-0008-0000-0A00-0000A1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8" name="Picture 363" descr="https://apps.fldfs.com/SURVEY/Images/spacer.gif">
          <a:extLst>
            <a:ext uri="{FF2B5EF4-FFF2-40B4-BE49-F238E27FC236}">
              <a16:creationId xmlns:a16="http://schemas.microsoft.com/office/drawing/2014/main" id="{00000000-0008-0000-0A00-0000A2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357</xdr:row>
      <xdr:rowOff>0</xdr:rowOff>
    </xdr:from>
    <xdr:to>
      <xdr:col>8</xdr:col>
      <xdr:colOff>9525</xdr:colOff>
      <xdr:row>357</xdr:row>
      <xdr:rowOff>9525</xdr:rowOff>
    </xdr:to>
    <xdr:pic>
      <xdr:nvPicPr>
        <xdr:cNvPr id="4259" name="Picture 363" descr="https://apps.fldfs.com/SURVEY/Images/spacer.gif">
          <a:extLst>
            <a:ext uri="{FF2B5EF4-FFF2-40B4-BE49-F238E27FC236}">
              <a16:creationId xmlns:a16="http://schemas.microsoft.com/office/drawing/2014/main" id="{00000000-0008-0000-0A00-0000A3100000}"/>
            </a:ext>
          </a:extLst>
        </xdr:cNvPr>
        <xdr:cNvPicPr>
          <a:picLocks noChangeAspect="1"/>
        </xdr:cNvPicPr>
      </xdr:nvPicPr>
      <xdr:blipFill>
        <a:blip xmlns:r="http://schemas.openxmlformats.org/officeDocument/2006/relationships" r:embed="rId1"/>
        <a:stretch>
          <a:fillRect/>
        </a:stretch>
      </xdr:blipFill>
      <xdr:spPr bwMode="auto">
        <a:xfrm>
          <a:off x="1400175" y="695801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0" name="Picture 363" descr="https://apps.fldfs.com/SURVEY/Images/spacer.gif">
          <a:extLst>
            <a:ext uri="{FF2B5EF4-FFF2-40B4-BE49-F238E27FC236}">
              <a16:creationId xmlns:a16="http://schemas.microsoft.com/office/drawing/2014/main" id="{00000000-0008-0000-0A00-0000A4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1" name="Picture 363" descr="https://apps.fldfs.com/SURVEY/Images/spacer.gif">
          <a:extLst>
            <a:ext uri="{FF2B5EF4-FFF2-40B4-BE49-F238E27FC236}">
              <a16:creationId xmlns:a16="http://schemas.microsoft.com/office/drawing/2014/main" id="{00000000-0008-0000-0A00-0000A5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2" name="Picture 363" descr="https://apps.fldfs.com/SURVEY/Images/spacer.gif">
          <a:extLst>
            <a:ext uri="{FF2B5EF4-FFF2-40B4-BE49-F238E27FC236}">
              <a16:creationId xmlns:a16="http://schemas.microsoft.com/office/drawing/2014/main" id="{00000000-0008-0000-0A00-0000A6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3" name="Picture 363" descr="https://apps.fldfs.com/SURVEY/Images/spacer.gif">
          <a:extLst>
            <a:ext uri="{FF2B5EF4-FFF2-40B4-BE49-F238E27FC236}">
              <a16:creationId xmlns:a16="http://schemas.microsoft.com/office/drawing/2014/main" id="{00000000-0008-0000-0A00-0000A7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4" name="Picture 363" descr="https://apps.fldfs.com/SURVEY/Images/spacer.gif">
          <a:extLst>
            <a:ext uri="{FF2B5EF4-FFF2-40B4-BE49-F238E27FC236}">
              <a16:creationId xmlns:a16="http://schemas.microsoft.com/office/drawing/2014/main" id="{00000000-0008-0000-0A00-0000A8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5" name="Picture 363" descr="https://apps.fldfs.com/SURVEY/Images/spacer.gif">
          <a:extLst>
            <a:ext uri="{FF2B5EF4-FFF2-40B4-BE49-F238E27FC236}">
              <a16:creationId xmlns:a16="http://schemas.microsoft.com/office/drawing/2014/main" id="{00000000-0008-0000-0A00-0000A9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6" name="Picture 363" descr="https://apps.fldfs.com/SURVEY/Images/spacer.gif">
          <a:extLst>
            <a:ext uri="{FF2B5EF4-FFF2-40B4-BE49-F238E27FC236}">
              <a16:creationId xmlns:a16="http://schemas.microsoft.com/office/drawing/2014/main" id="{00000000-0008-0000-0A00-0000AA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7" name="Picture 363" descr="https://apps.fldfs.com/SURVEY/Images/spacer.gif">
          <a:extLst>
            <a:ext uri="{FF2B5EF4-FFF2-40B4-BE49-F238E27FC236}">
              <a16:creationId xmlns:a16="http://schemas.microsoft.com/office/drawing/2014/main" id="{00000000-0008-0000-0A00-0000AB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8" name="Picture 363" descr="https://apps.fldfs.com/SURVEY/Images/spacer.gif">
          <a:extLst>
            <a:ext uri="{FF2B5EF4-FFF2-40B4-BE49-F238E27FC236}">
              <a16:creationId xmlns:a16="http://schemas.microsoft.com/office/drawing/2014/main" id="{00000000-0008-0000-0A00-0000AC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69" name="Picture 363" descr="https://apps.fldfs.com/SURVEY/Images/spacer.gif">
          <a:extLst>
            <a:ext uri="{FF2B5EF4-FFF2-40B4-BE49-F238E27FC236}">
              <a16:creationId xmlns:a16="http://schemas.microsoft.com/office/drawing/2014/main" id="{00000000-0008-0000-0A00-0000AD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0" name="Picture 363" descr="https://apps.fldfs.com/SURVEY/Images/spacer.gif">
          <a:extLst>
            <a:ext uri="{FF2B5EF4-FFF2-40B4-BE49-F238E27FC236}">
              <a16:creationId xmlns:a16="http://schemas.microsoft.com/office/drawing/2014/main" id="{00000000-0008-0000-0A00-0000AE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1" name="Picture 363" descr="https://apps.fldfs.com/SURVEY/Images/spacer.gif">
          <a:extLst>
            <a:ext uri="{FF2B5EF4-FFF2-40B4-BE49-F238E27FC236}">
              <a16:creationId xmlns:a16="http://schemas.microsoft.com/office/drawing/2014/main" id="{00000000-0008-0000-0A00-0000AF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2" name="Picture 363" descr="https://apps.fldfs.com/SURVEY/Images/spacer.gif">
          <a:extLst>
            <a:ext uri="{FF2B5EF4-FFF2-40B4-BE49-F238E27FC236}">
              <a16:creationId xmlns:a16="http://schemas.microsoft.com/office/drawing/2014/main" id="{00000000-0008-0000-0A00-0000B0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3" name="Picture 363" descr="https://apps.fldfs.com/SURVEY/Images/spacer.gif">
          <a:extLst>
            <a:ext uri="{FF2B5EF4-FFF2-40B4-BE49-F238E27FC236}">
              <a16:creationId xmlns:a16="http://schemas.microsoft.com/office/drawing/2014/main" id="{00000000-0008-0000-0A00-0000B1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4" name="Picture 363" descr="https://apps.fldfs.com/SURVEY/Images/spacer.gif">
          <a:extLst>
            <a:ext uri="{FF2B5EF4-FFF2-40B4-BE49-F238E27FC236}">
              <a16:creationId xmlns:a16="http://schemas.microsoft.com/office/drawing/2014/main" id="{00000000-0008-0000-0A00-0000B2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5" name="Picture 363" descr="https://apps.fldfs.com/SURVEY/Images/spacer.gif">
          <a:extLst>
            <a:ext uri="{FF2B5EF4-FFF2-40B4-BE49-F238E27FC236}">
              <a16:creationId xmlns:a16="http://schemas.microsoft.com/office/drawing/2014/main" id="{00000000-0008-0000-0A00-0000B3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6" name="Picture 363" descr="https://apps.fldfs.com/SURVEY/Images/spacer.gif">
          <a:extLst>
            <a:ext uri="{FF2B5EF4-FFF2-40B4-BE49-F238E27FC236}">
              <a16:creationId xmlns:a16="http://schemas.microsoft.com/office/drawing/2014/main" id="{00000000-0008-0000-0A00-0000B4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7" name="Picture 363" descr="https://apps.fldfs.com/SURVEY/Images/spacer.gif">
          <a:extLst>
            <a:ext uri="{FF2B5EF4-FFF2-40B4-BE49-F238E27FC236}">
              <a16:creationId xmlns:a16="http://schemas.microsoft.com/office/drawing/2014/main" id="{00000000-0008-0000-0A00-0000B5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8" name="Picture 363" descr="https://apps.fldfs.com/SURVEY/Images/spacer.gif">
          <a:extLst>
            <a:ext uri="{FF2B5EF4-FFF2-40B4-BE49-F238E27FC236}">
              <a16:creationId xmlns:a16="http://schemas.microsoft.com/office/drawing/2014/main" id="{00000000-0008-0000-0A00-0000B6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79" name="Picture 363" descr="https://apps.fldfs.com/SURVEY/Images/spacer.gif">
          <a:extLst>
            <a:ext uri="{FF2B5EF4-FFF2-40B4-BE49-F238E27FC236}">
              <a16:creationId xmlns:a16="http://schemas.microsoft.com/office/drawing/2014/main" id="{00000000-0008-0000-0A00-0000B7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358</xdr:row>
      <xdr:rowOff>0</xdr:rowOff>
    </xdr:from>
    <xdr:to>
      <xdr:col>8</xdr:col>
      <xdr:colOff>9525</xdr:colOff>
      <xdr:row>358</xdr:row>
      <xdr:rowOff>9525</xdr:rowOff>
    </xdr:to>
    <xdr:pic>
      <xdr:nvPicPr>
        <xdr:cNvPr id="4280" name="Picture 363" descr="https://apps.fldfs.com/SURVEY/Images/spacer.gif">
          <a:extLst>
            <a:ext uri="{FF2B5EF4-FFF2-40B4-BE49-F238E27FC236}">
              <a16:creationId xmlns:a16="http://schemas.microsoft.com/office/drawing/2014/main" id="{00000000-0008-0000-0A00-0000B8100000}"/>
            </a:ext>
          </a:extLst>
        </xdr:cNvPr>
        <xdr:cNvPicPr>
          <a:picLocks noChangeAspect="1"/>
        </xdr:cNvPicPr>
      </xdr:nvPicPr>
      <xdr:blipFill>
        <a:blip xmlns:r="http://schemas.openxmlformats.org/officeDocument/2006/relationships" r:embed="rId1"/>
        <a:stretch>
          <a:fillRect/>
        </a:stretch>
      </xdr:blipFill>
      <xdr:spPr bwMode="auto">
        <a:xfrm>
          <a:off x="1400175" y="697706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1" name="Picture 363" descr="https://apps.fldfs.com/SURVEY/Images/spacer.gif">
          <a:extLst>
            <a:ext uri="{FF2B5EF4-FFF2-40B4-BE49-F238E27FC236}">
              <a16:creationId xmlns:a16="http://schemas.microsoft.com/office/drawing/2014/main" id="{00000000-0008-0000-0A00-0000B9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2" name="Picture 363" descr="https://apps.fldfs.com/SURVEY/Images/spacer.gif">
          <a:extLst>
            <a:ext uri="{FF2B5EF4-FFF2-40B4-BE49-F238E27FC236}">
              <a16:creationId xmlns:a16="http://schemas.microsoft.com/office/drawing/2014/main" id="{00000000-0008-0000-0A00-0000BA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3" name="Picture 363" descr="https://apps.fldfs.com/SURVEY/Images/spacer.gif">
          <a:extLst>
            <a:ext uri="{FF2B5EF4-FFF2-40B4-BE49-F238E27FC236}">
              <a16:creationId xmlns:a16="http://schemas.microsoft.com/office/drawing/2014/main" id="{00000000-0008-0000-0A00-0000BB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4" name="Picture 363" descr="https://apps.fldfs.com/SURVEY/Images/spacer.gif">
          <a:extLst>
            <a:ext uri="{FF2B5EF4-FFF2-40B4-BE49-F238E27FC236}">
              <a16:creationId xmlns:a16="http://schemas.microsoft.com/office/drawing/2014/main" id="{00000000-0008-0000-0A00-0000BC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5" name="Picture 363" descr="https://apps.fldfs.com/SURVEY/Images/spacer.gif">
          <a:extLst>
            <a:ext uri="{FF2B5EF4-FFF2-40B4-BE49-F238E27FC236}">
              <a16:creationId xmlns:a16="http://schemas.microsoft.com/office/drawing/2014/main" id="{00000000-0008-0000-0A00-0000BD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6" name="Picture 363" descr="https://apps.fldfs.com/SURVEY/Images/spacer.gif">
          <a:extLst>
            <a:ext uri="{FF2B5EF4-FFF2-40B4-BE49-F238E27FC236}">
              <a16:creationId xmlns:a16="http://schemas.microsoft.com/office/drawing/2014/main" id="{00000000-0008-0000-0A00-0000BE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7" name="Picture 363" descr="https://apps.fldfs.com/SURVEY/Images/spacer.gif">
          <a:extLst>
            <a:ext uri="{FF2B5EF4-FFF2-40B4-BE49-F238E27FC236}">
              <a16:creationId xmlns:a16="http://schemas.microsoft.com/office/drawing/2014/main" id="{00000000-0008-0000-0A00-0000BF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8" name="Picture 363" descr="https://apps.fldfs.com/SURVEY/Images/spacer.gif">
          <a:extLst>
            <a:ext uri="{FF2B5EF4-FFF2-40B4-BE49-F238E27FC236}">
              <a16:creationId xmlns:a16="http://schemas.microsoft.com/office/drawing/2014/main" id="{00000000-0008-0000-0A00-0000C0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89" name="Picture 363" descr="https://apps.fldfs.com/SURVEY/Images/spacer.gif">
          <a:extLst>
            <a:ext uri="{FF2B5EF4-FFF2-40B4-BE49-F238E27FC236}">
              <a16:creationId xmlns:a16="http://schemas.microsoft.com/office/drawing/2014/main" id="{00000000-0008-0000-0A00-0000C1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0" name="Picture 363" descr="https://apps.fldfs.com/SURVEY/Images/spacer.gif">
          <a:extLst>
            <a:ext uri="{FF2B5EF4-FFF2-40B4-BE49-F238E27FC236}">
              <a16:creationId xmlns:a16="http://schemas.microsoft.com/office/drawing/2014/main" id="{00000000-0008-0000-0A00-0000C2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1" name="Picture 363" descr="https://apps.fldfs.com/SURVEY/Images/spacer.gif">
          <a:extLst>
            <a:ext uri="{FF2B5EF4-FFF2-40B4-BE49-F238E27FC236}">
              <a16:creationId xmlns:a16="http://schemas.microsoft.com/office/drawing/2014/main" id="{00000000-0008-0000-0A00-0000C3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2" name="Picture 363" descr="https://apps.fldfs.com/SURVEY/Images/spacer.gif">
          <a:extLst>
            <a:ext uri="{FF2B5EF4-FFF2-40B4-BE49-F238E27FC236}">
              <a16:creationId xmlns:a16="http://schemas.microsoft.com/office/drawing/2014/main" id="{00000000-0008-0000-0A00-0000C4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3" name="Picture 363" descr="https://apps.fldfs.com/SURVEY/Images/spacer.gif">
          <a:extLst>
            <a:ext uri="{FF2B5EF4-FFF2-40B4-BE49-F238E27FC236}">
              <a16:creationId xmlns:a16="http://schemas.microsoft.com/office/drawing/2014/main" id="{00000000-0008-0000-0A00-0000C5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4" name="Picture 363" descr="https://apps.fldfs.com/SURVEY/Images/spacer.gif">
          <a:extLst>
            <a:ext uri="{FF2B5EF4-FFF2-40B4-BE49-F238E27FC236}">
              <a16:creationId xmlns:a16="http://schemas.microsoft.com/office/drawing/2014/main" id="{00000000-0008-0000-0A00-0000C6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5" name="Picture 363" descr="https://apps.fldfs.com/SURVEY/Images/spacer.gif">
          <a:extLst>
            <a:ext uri="{FF2B5EF4-FFF2-40B4-BE49-F238E27FC236}">
              <a16:creationId xmlns:a16="http://schemas.microsoft.com/office/drawing/2014/main" id="{00000000-0008-0000-0A00-0000C7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6" name="Picture 363" descr="https://apps.fldfs.com/SURVEY/Images/spacer.gif">
          <a:extLst>
            <a:ext uri="{FF2B5EF4-FFF2-40B4-BE49-F238E27FC236}">
              <a16:creationId xmlns:a16="http://schemas.microsoft.com/office/drawing/2014/main" id="{00000000-0008-0000-0A00-0000C8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7" name="Picture 363" descr="https://apps.fldfs.com/SURVEY/Images/spacer.gif">
          <a:extLst>
            <a:ext uri="{FF2B5EF4-FFF2-40B4-BE49-F238E27FC236}">
              <a16:creationId xmlns:a16="http://schemas.microsoft.com/office/drawing/2014/main" id="{00000000-0008-0000-0A00-0000C9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8" name="Picture 363" descr="https://apps.fldfs.com/SURVEY/Images/spacer.gif">
          <a:extLst>
            <a:ext uri="{FF2B5EF4-FFF2-40B4-BE49-F238E27FC236}">
              <a16:creationId xmlns:a16="http://schemas.microsoft.com/office/drawing/2014/main" id="{00000000-0008-0000-0A00-0000CA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299" name="Picture 363" descr="https://apps.fldfs.com/SURVEY/Images/spacer.gif">
          <a:extLst>
            <a:ext uri="{FF2B5EF4-FFF2-40B4-BE49-F238E27FC236}">
              <a16:creationId xmlns:a16="http://schemas.microsoft.com/office/drawing/2014/main" id="{00000000-0008-0000-0A00-0000CB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300" name="Picture 363" descr="https://apps.fldfs.com/SURVEY/Images/spacer.gif">
          <a:extLst>
            <a:ext uri="{FF2B5EF4-FFF2-40B4-BE49-F238E27FC236}">
              <a16:creationId xmlns:a16="http://schemas.microsoft.com/office/drawing/2014/main" id="{00000000-0008-0000-0A00-0000CC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359</xdr:row>
      <xdr:rowOff>0</xdr:rowOff>
    </xdr:from>
    <xdr:to>
      <xdr:col>8</xdr:col>
      <xdr:colOff>9525</xdr:colOff>
      <xdr:row>359</xdr:row>
      <xdr:rowOff>9525</xdr:rowOff>
    </xdr:to>
    <xdr:pic>
      <xdr:nvPicPr>
        <xdr:cNvPr id="4301" name="Picture 363" descr="https://apps.fldfs.com/SURVEY/Images/spacer.gif">
          <a:extLst>
            <a:ext uri="{FF2B5EF4-FFF2-40B4-BE49-F238E27FC236}">
              <a16:creationId xmlns:a16="http://schemas.microsoft.com/office/drawing/2014/main" id="{00000000-0008-0000-0A00-0000CD100000}"/>
            </a:ext>
          </a:extLst>
        </xdr:cNvPr>
        <xdr:cNvPicPr>
          <a:picLocks noChangeAspect="1"/>
        </xdr:cNvPicPr>
      </xdr:nvPicPr>
      <xdr:blipFill>
        <a:blip xmlns:r="http://schemas.openxmlformats.org/officeDocument/2006/relationships" r:embed="rId1"/>
        <a:stretch>
          <a:fillRect/>
        </a:stretch>
      </xdr:blipFill>
      <xdr:spPr bwMode="auto">
        <a:xfrm>
          <a:off x="1400175" y="699611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2" name="Picture 363" descr="https://apps.fldfs.com/SURVEY/Images/spacer.gif">
          <a:extLst>
            <a:ext uri="{FF2B5EF4-FFF2-40B4-BE49-F238E27FC236}">
              <a16:creationId xmlns:a16="http://schemas.microsoft.com/office/drawing/2014/main" id="{00000000-0008-0000-0A00-0000CE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3" name="Picture 363" descr="https://apps.fldfs.com/SURVEY/Images/spacer.gif">
          <a:extLst>
            <a:ext uri="{FF2B5EF4-FFF2-40B4-BE49-F238E27FC236}">
              <a16:creationId xmlns:a16="http://schemas.microsoft.com/office/drawing/2014/main" id="{00000000-0008-0000-0A00-0000CF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4" name="Picture 363" descr="https://apps.fldfs.com/SURVEY/Images/spacer.gif">
          <a:extLst>
            <a:ext uri="{FF2B5EF4-FFF2-40B4-BE49-F238E27FC236}">
              <a16:creationId xmlns:a16="http://schemas.microsoft.com/office/drawing/2014/main" id="{00000000-0008-0000-0A00-0000D0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5" name="Picture 363" descr="https://apps.fldfs.com/SURVEY/Images/spacer.gif">
          <a:extLst>
            <a:ext uri="{FF2B5EF4-FFF2-40B4-BE49-F238E27FC236}">
              <a16:creationId xmlns:a16="http://schemas.microsoft.com/office/drawing/2014/main" id="{00000000-0008-0000-0A00-0000D1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6" name="Picture 363" descr="https://apps.fldfs.com/SURVEY/Images/spacer.gif">
          <a:extLst>
            <a:ext uri="{FF2B5EF4-FFF2-40B4-BE49-F238E27FC236}">
              <a16:creationId xmlns:a16="http://schemas.microsoft.com/office/drawing/2014/main" id="{00000000-0008-0000-0A00-0000D2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7" name="Picture 363" descr="https://apps.fldfs.com/SURVEY/Images/spacer.gif">
          <a:extLst>
            <a:ext uri="{FF2B5EF4-FFF2-40B4-BE49-F238E27FC236}">
              <a16:creationId xmlns:a16="http://schemas.microsoft.com/office/drawing/2014/main" id="{00000000-0008-0000-0A00-0000D3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8" name="Picture 363" descr="https://apps.fldfs.com/SURVEY/Images/spacer.gif">
          <a:extLst>
            <a:ext uri="{FF2B5EF4-FFF2-40B4-BE49-F238E27FC236}">
              <a16:creationId xmlns:a16="http://schemas.microsoft.com/office/drawing/2014/main" id="{00000000-0008-0000-0A00-0000D4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09" name="Picture 363" descr="https://apps.fldfs.com/SURVEY/Images/spacer.gif">
          <a:extLst>
            <a:ext uri="{FF2B5EF4-FFF2-40B4-BE49-F238E27FC236}">
              <a16:creationId xmlns:a16="http://schemas.microsoft.com/office/drawing/2014/main" id="{00000000-0008-0000-0A00-0000D5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0" name="Picture 363" descr="https://apps.fldfs.com/SURVEY/Images/spacer.gif">
          <a:extLst>
            <a:ext uri="{FF2B5EF4-FFF2-40B4-BE49-F238E27FC236}">
              <a16:creationId xmlns:a16="http://schemas.microsoft.com/office/drawing/2014/main" id="{00000000-0008-0000-0A00-0000D6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1" name="Picture 363" descr="https://apps.fldfs.com/SURVEY/Images/spacer.gif">
          <a:extLst>
            <a:ext uri="{FF2B5EF4-FFF2-40B4-BE49-F238E27FC236}">
              <a16:creationId xmlns:a16="http://schemas.microsoft.com/office/drawing/2014/main" id="{00000000-0008-0000-0A00-0000D7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2" name="Picture 363" descr="https://apps.fldfs.com/SURVEY/Images/spacer.gif">
          <a:extLst>
            <a:ext uri="{FF2B5EF4-FFF2-40B4-BE49-F238E27FC236}">
              <a16:creationId xmlns:a16="http://schemas.microsoft.com/office/drawing/2014/main" id="{00000000-0008-0000-0A00-0000D8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3" name="Picture 363" descr="https://apps.fldfs.com/SURVEY/Images/spacer.gif">
          <a:extLst>
            <a:ext uri="{FF2B5EF4-FFF2-40B4-BE49-F238E27FC236}">
              <a16:creationId xmlns:a16="http://schemas.microsoft.com/office/drawing/2014/main" id="{00000000-0008-0000-0A00-0000D9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4" name="Picture 363" descr="https://apps.fldfs.com/SURVEY/Images/spacer.gif">
          <a:extLst>
            <a:ext uri="{FF2B5EF4-FFF2-40B4-BE49-F238E27FC236}">
              <a16:creationId xmlns:a16="http://schemas.microsoft.com/office/drawing/2014/main" id="{00000000-0008-0000-0A00-0000DA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5" name="Picture 363" descr="https://apps.fldfs.com/SURVEY/Images/spacer.gif">
          <a:extLst>
            <a:ext uri="{FF2B5EF4-FFF2-40B4-BE49-F238E27FC236}">
              <a16:creationId xmlns:a16="http://schemas.microsoft.com/office/drawing/2014/main" id="{00000000-0008-0000-0A00-0000DB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6" name="Picture 363" descr="https://apps.fldfs.com/SURVEY/Images/spacer.gif">
          <a:extLst>
            <a:ext uri="{FF2B5EF4-FFF2-40B4-BE49-F238E27FC236}">
              <a16:creationId xmlns:a16="http://schemas.microsoft.com/office/drawing/2014/main" id="{00000000-0008-0000-0A00-0000DC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7" name="Picture 363" descr="https://apps.fldfs.com/SURVEY/Images/spacer.gif">
          <a:extLst>
            <a:ext uri="{FF2B5EF4-FFF2-40B4-BE49-F238E27FC236}">
              <a16:creationId xmlns:a16="http://schemas.microsoft.com/office/drawing/2014/main" id="{00000000-0008-0000-0A00-0000DD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8" name="Picture 363" descr="https://apps.fldfs.com/SURVEY/Images/spacer.gif">
          <a:extLst>
            <a:ext uri="{FF2B5EF4-FFF2-40B4-BE49-F238E27FC236}">
              <a16:creationId xmlns:a16="http://schemas.microsoft.com/office/drawing/2014/main" id="{00000000-0008-0000-0A00-0000DE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19" name="Picture 363" descr="https://apps.fldfs.com/SURVEY/Images/spacer.gif">
          <a:extLst>
            <a:ext uri="{FF2B5EF4-FFF2-40B4-BE49-F238E27FC236}">
              <a16:creationId xmlns:a16="http://schemas.microsoft.com/office/drawing/2014/main" id="{00000000-0008-0000-0A00-0000DF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20" name="Picture 363" descr="https://apps.fldfs.com/SURVEY/Images/spacer.gif">
          <a:extLst>
            <a:ext uri="{FF2B5EF4-FFF2-40B4-BE49-F238E27FC236}">
              <a16:creationId xmlns:a16="http://schemas.microsoft.com/office/drawing/2014/main" id="{00000000-0008-0000-0A00-0000E0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21" name="Picture 363" descr="https://apps.fldfs.com/SURVEY/Images/spacer.gif">
          <a:extLst>
            <a:ext uri="{FF2B5EF4-FFF2-40B4-BE49-F238E27FC236}">
              <a16:creationId xmlns:a16="http://schemas.microsoft.com/office/drawing/2014/main" id="{00000000-0008-0000-0A00-0000E1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360</xdr:row>
      <xdr:rowOff>0</xdr:rowOff>
    </xdr:from>
    <xdr:to>
      <xdr:col>8</xdr:col>
      <xdr:colOff>9525</xdr:colOff>
      <xdr:row>360</xdr:row>
      <xdr:rowOff>9525</xdr:rowOff>
    </xdr:to>
    <xdr:pic>
      <xdr:nvPicPr>
        <xdr:cNvPr id="4322" name="Picture 363" descr="https://apps.fldfs.com/SURVEY/Images/spacer.gif">
          <a:extLst>
            <a:ext uri="{FF2B5EF4-FFF2-40B4-BE49-F238E27FC236}">
              <a16:creationId xmlns:a16="http://schemas.microsoft.com/office/drawing/2014/main" id="{00000000-0008-0000-0A00-0000E2100000}"/>
            </a:ext>
          </a:extLst>
        </xdr:cNvPr>
        <xdr:cNvPicPr>
          <a:picLocks noChangeAspect="1"/>
        </xdr:cNvPicPr>
      </xdr:nvPicPr>
      <xdr:blipFill>
        <a:blip xmlns:r="http://schemas.openxmlformats.org/officeDocument/2006/relationships" r:embed="rId1"/>
        <a:stretch>
          <a:fillRect/>
        </a:stretch>
      </xdr:blipFill>
      <xdr:spPr bwMode="auto">
        <a:xfrm>
          <a:off x="1400175" y="701516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23" name="Picture 363" descr="https://apps.fldfs.com/SURVEY/Images/spacer.gif">
          <a:extLst>
            <a:ext uri="{FF2B5EF4-FFF2-40B4-BE49-F238E27FC236}">
              <a16:creationId xmlns:a16="http://schemas.microsoft.com/office/drawing/2014/main" id="{00000000-0008-0000-0A00-0000E3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24" name="Picture 363" descr="https://apps.fldfs.com/SURVEY/Images/spacer.gif">
          <a:extLst>
            <a:ext uri="{FF2B5EF4-FFF2-40B4-BE49-F238E27FC236}">
              <a16:creationId xmlns:a16="http://schemas.microsoft.com/office/drawing/2014/main" id="{00000000-0008-0000-0A00-0000E4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25" name="Picture 363" descr="https://apps.fldfs.com/SURVEY/Images/spacer.gif">
          <a:extLst>
            <a:ext uri="{FF2B5EF4-FFF2-40B4-BE49-F238E27FC236}">
              <a16:creationId xmlns:a16="http://schemas.microsoft.com/office/drawing/2014/main" id="{00000000-0008-0000-0A00-0000E5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26" name="Picture 363" descr="https://apps.fldfs.com/SURVEY/Images/spacer.gif">
          <a:extLst>
            <a:ext uri="{FF2B5EF4-FFF2-40B4-BE49-F238E27FC236}">
              <a16:creationId xmlns:a16="http://schemas.microsoft.com/office/drawing/2014/main" id="{00000000-0008-0000-0A00-0000E6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27" name="Picture 363" descr="https://apps.fldfs.com/SURVEY/Images/spacer.gif">
          <a:extLst>
            <a:ext uri="{FF2B5EF4-FFF2-40B4-BE49-F238E27FC236}">
              <a16:creationId xmlns:a16="http://schemas.microsoft.com/office/drawing/2014/main" id="{00000000-0008-0000-0A00-0000E7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28" name="Picture 363" descr="https://apps.fldfs.com/SURVEY/Images/spacer.gif">
          <a:extLst>
            <a:ext uri="{FF2B5EF4-FFF2-40B4-BE49-F238E27FC236}">
              <a16:creationId xmlns:a16="http://schemas.microsoft.com/office/drawing/2014/main" id="{00000000-0008-0000-0A00-0000E8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29" name="Picture 363" descr="https://apps.fldfs.com/SURVEY/Images/spacer.gif">
          <a:extLst>
            <a:ext uri="{FF2B5EF4-FFF2-40B4-BE49-F238E27FC236}">
              <a16:creationId xmlns:a16="http://schemas.microsoft.com/office/drawing/2014/main" id="{00000000-0008-0000-0A00-0000E9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0" name="Picture 363" descr="https://apps.fldfs.com/SURVEY/Images/spacer.gif">
          <a:extLst>
            <a:ext uri="{FF2B5EF4-FFF2-40B4-BE49-F238E27FC236}">
              <a16:creationId xmlns:a16="http://schemas.microsoft.com/office/drawing/2014/main" id="{00000000-0008-0000-0A00-0000EA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1" name="Picture 363" descr="https://apps.fldfs.com/SURVEY/Images/spacer.gif">
          <a:extLst>
            <a:ext uri="{FF2B5EF4-FFF2-40B4-BE49-F238E27FC236}">
              <a16:creationId xmlns:a16="http://schemas.microsoft.com/office/drawing/2014/main" id="{00000000-0008-0000-0A00-0000EB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2" name="Picture 363" descr="https://apps.fldfs.com/SURVEY/Images/spacer.gif">
          <a:extLst>
            <a:ext uri="{FF2B5EF4-FFF2-40B4-BE49-F238E27FC236}">
              <a16:creationId xmlns:a16="http://schemas.microsoft.com/office/drawing/2014/main" id="{00000000-0008-0000-0A00-0000EC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3" name="Picture 363" descr="https://apps.fldfs.com/SURVEY/Images/spacer.gif">
          <a:extLst>
            <a:ext uri="{FF2B5EF4-FFF2-40B4-BE49-F238E27FC236}">
              <a16:creationId xmlns:a16="http://schemas.microsoft.com/office/drawing/2014/main" id="{00000000-0008-0000-0A00-0000ED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4" name="Picture 363" descr="https://apps.fldfs.com/SURVEY/Images/spacer.gif">
          <a:extLst>
            <a:ext uri="{FF2B5EF4-FFF2-40B4-BE49-F238E27FC236}">
              <a16:creationId xmlns:a16="http://schemas.microsoft.com/office/drawing/2014/main" id="{00000000-0008-0000-0A00-0000EE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5" name="Picture 363" descr="https://apps.fldfs.com/SURVEY/Images/spacer.gif">
          <a:extLst>
            <a:ext uri="{FF2B5EF4-FFF2-40B4-BE49-F238E27FC236}">
              <a16:creationId xmlns:a16="http://schemas.microsoft.com/office/drawing/2014/main" id="{00000000-0008-0000-0A00-0000EF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6" name="Picture 363" descr="https://apps.fldfs.com/SURVEY/Images/spacer.gif">
          <a:extLst>
            <a:ext uri="{FF2B5EF4-FFF2-40B4-BE49-F238E27FC236}">
              <a16:creationId xmlns:a16="http://schemas.microsoft.com/office/drawing/2014/main" id="{00000000-0008-0000-0A00-0000F0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7" name="Picture 363" descr="https://apps.fldfs.com/SURVEY/Images/spacer.gif">
          <a:extLst>
            <a:ext uri="{FF2B5EF4-FFF2-40B4-BE49-F238E27FC236}">
              <a16:creationId xmlns:a16="http://schemas.microsoft.com/office/drawing/2014/main" id="{00000000-0008-0000-0A00-0000F1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8" name="Picture 363" descr="https://apps.fldfs.com/SURVEY/Images/spacer.gif">
          <a:extLst>
            <a:ext uri="{FF2B5EF4-FFF2-40B4-BE49-F238E27FC236}">
              <a16:creationId xmlns:a16="http://schemas.microsoft.com/office/drawing/2014/main" id="{00000000-0008-0000-0A00-0000F2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39" name="Picture 363" descr="https://apps.fldfs.com/SURVEY/Images/spacer.gif">
          <a:extLst>
            <a:ext uri="{FF2B5EF4-FFF2-40B4-BE49-F238E27FC236}">
              <a16:creationId xmlns:a16="http://schemas.microsoft.com/office/drawing/2014/main" id="{00000000-0008-0000-0A00-0000F3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40" name="Picture 363" descr="https://apps.fldfs.com/SURVEY/Images/spacer.gif">
          <a:extLst>
            <a:ext uri="{FF2B5EF4-FFF2-40B4-BE49-F238E27FC236}">
              <a16:creationId xmlns:a16="http://schemas.microsoft.com/office/drawing/2014/main" id="{00000000-0008-0000-0A00-0000F4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41" name="Picture 363" descr="https://apps.fldfs.com/SURVEY/Images/spacer.gif">
          <a:extLst>
            <a:ext uri="{FF2B5EF4-FFF2-40B4-BE49-F238E27FC236}">
              <a16:creationId xmlns:a16="http://schemas.microsoft.com/office/drawing/2014/main" id="{00000000-0008-0000-0A00-0000F5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42" name="Picture 363" descr="https://apps.fldfs.com/SURVEY/Images/spacer.gif">
          <a:extLst>
            <a:ext uri="{FF2B5EF4-FFF2-40B4-BE49-F238E27FC236}">
              <a16:creationId xmlns:a16="http://schemas.microsoft.com/office/drawing/2014/main" id="{00000000-0008-0000-0A00-0000F6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361</xdr:row>
      <xdr:rowOff>0</xdr:rowOff>
    </xdr:from>
    <xdr:to>
      <xdr:col>8</xdr:col>
      <xdr:colOff>9525</xdr:colOff>
      <xdr:row>361</xdr:row>
      <xdr:rowOff>9525</xdr:rowOff>
    </xdr:to>
    <xdr:pic>
      <xdr:nvPicPr>
        <xdr:cNvPr id="4343" name="Picture 363" descr="https://apps.fldfs.com/SURVEY/Images/spacer.gif">
          <a:extLst>
            <a:ext uri="{FF2B5EF4-FFF2-40B4-BE49-F238E27FC236}">
              <a16:creationId xmlns:a16="http://schemas.microsoft.com/office/drawing/2014/main" id="{00000000-0008-0000-0A00-0000F7100000}"/>
            </a:ext>
          </a:extLst>
        </xdr:cNvPr>
        <xdr:cNvPicPr>
          <a:picLocks noChangeAspect="1"/>
        </xdr:cNvPicPr>
      </xdr:nvPicPr>
      <xdr:blipFill>
        <a:blip xmlns:r="http://schemas.openxmlformats.org/officeDocument/2006/relationships" r:embed="rId1"/>
        <a:stretch>
          <a:fillRect/>
        </a:stretch>
      </xdr:blipFill>
      <xdr:spPr bwMode="auto">
        <a:xfrm>
          <a:off x="1400175" y="703421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44" name="Picture 363" descr="https://apps.fldfs.com/SURVEY/Images/spacer.gif">
          <a:extLst>
            <a:ext uri="{FF2B5EF4-FFF2-40B4-BE49-F238E27FC236}">
              <a16:creationId xmlns:a16="http://schemas.microsoft.com/office/drawing/2014/main" id="{00000000-0008-0000-0A00-0000F8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45" name="Picture 363" descr="https://apps.fldfs.com/SURVEY/Images/spacer.gif">
          <a:extLst>
            <a:ext uri="{FF2B5EF4-FFF2-40B4-BE49-F238E27FC236}">
              <a16:creationId xmlns:a16="http://schemas.microsoft.com/office/drawing/2014/main" id="{00000000-0008-0000-0A00-0000F9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46" name="Picture 363" descr="https://apps.fldfs.com/SURVEY/Images/spacer.gif">
          <a:extLst>
            <a:ext uri="{FF2B5EF4-FFF2-40B4-BE49-F238E27FC236}">
              <a16:creationId xmlns:a16="http://schemas.microsoft.com/office/drawing/2014/main" id="{00000000-0008-0000-0A00-0000FA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47" name="Picture 363" descr="https://apps.fldfs.com/SURVEY/Images/spacer.gif">
          <a:extLst>
            <a:ext uri="{FF2B5EF4-FFF2-40B4-BE49-F238E27FC236}">
              <a16:creationId xmlns:a16="http://schemas.microsoft.com/office/drawing/2014/main" id="{00000000-0008-0000-0A00-0000FB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48" name="Picture 363" descr="https://apps.fldfs.com/SURVEY/Images/spacer.gif">
          <a:extLst>
            <a:ext uri="{FF2B5EF4-FFF2-40B4-BE49-F238E27FC236}">
              <a16:creationId xmlns:a16="http://schemas.microsoft.com/office/drawing/2014/main" id="{00000000-0008-0000-0A00-0000FC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49" name="Picture 363" descr="https://apps.fldfs.com/SURVEY/Images/spacer.gif">
          <a:extLst>
            <a:ext uri="{FF2B5EF4-FFF2-40B4-BE49-F238E27FC236}">
              <a16:creationId xmlns:a16="http://schemas.microsoft.com/office/drawing/2014/main" id="{00000000-0008-0000-0A00-0000FD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0" name="Picture 363" descr="https://apps.fldfs.com/SURVEY/Images/spacer.gif">
          <a:extLst>
            <a:ext uri="{FF2B5EF4-FFF2-40B4-BE49-F238E27FC236}">
              <a16:creationId xmlns:a16="http://schemas.microsoft.com/office/drawing/2014/main" id="{00000000-0008-0000-0A00-0000FE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1" name="Picture 363" descr="https://apps.fldfs.com/SURVEY/Images/spacer.gif">
          <a:extLst>
            <a:ext uri="{FF2B5EF4-FFF2-40B4-BE49-F238E27FC236}">
              <a16:creationId xmlns:a16="http://schemas.microsoft.com/office/drawing/2014/main" id="{00000000-0008-0000-0A00-0000FF10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2" name="Picture 363" descr="https://apps.fldfs.com/SURVEY/Images/spacer.gif">
          <a:extLst>
            <a:ext uri="{FF2B5EF4-FFF2-40B4-BE49-F238E27FC236}">
              <a16:creationId xmlns:a16="http://schemas.microsoft.com/office/drawing/2014/main" id="{00000000-0008-0000-0A00-000000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3" name="Picture 363" descr="https://apps.fldfs.com/SURVEY/Images/spacer.gif">
          <a:extLst>
            <a:ext uri="{FF2B5EF4-FFF2-40B4-BE49-F238E27FC236}">
              <a16:creationId xmlns:a16="http://schemas.microsoft.com/office/drawing/2014/main" id="{00000000-0008-0000-0A00-000001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4" name="Picture 363" descr="https://apps.fldfs.com/SURVEY/Images/spacer.gif">
          <a:extLst>
            <a:ext uri="{FF2B5EF4-FFF2-40B4-BE49-F238E27FC236}">
              <a16:creationId xmlns:a16="http://schemas.microsoft.com/office/drawing/2014/main" id="{00000000-0008-0000-0A00-000002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5" name="Picture 363" descr="https://apps.fldfs.com/SURVEY/Images/spacer.gif">
          <a:extLst>
            <a:ext uri="{FF2B5EF4-FFF2-40B4-BE49-F238E27FC236}">
              <a16:creationId xmlns:a16="http://schemas.microsoft.com/office/drawing/2014/main" id="{00000000-0008-0000-0A00-000003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6" name="Picture 363" descr="https://apps.fldfs.com/SURVEY/Images/spacer.gif">
          <a:extLst>
            <a:ext uri="{FF2B5EF4-FFF2-40B4-BE49-F238E27FC236}">
              <a16:creationId xmlns:a16="http://schemas.microsoft.com/office/drawing/2014/main" id="{00000000-0008-0000-0A00-000004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7" name="Picture 363" descr="https://apps.fldfs.com/SURVEY/Images/spacer.gif">
          <a:extLst>
            <a:ext uri="{FF2B5EF4-FFF2-40B4-BE49-F238E27FC236}">
              <a16:creationId xmlns:a16="http://schemas.microsoft.com/office/drawing/2014/main" id="{00000000-0008-0000-0A00-000005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8" name="Picture 363" descr="https://apps.fldfs.com/SURVEY/Images/spacer.gif">
          <a:extLst>
            <a:ext uri="{FF2B5EF4-FFF2-40B4-BE49-F238E27FC236}">
              <a16:creationId xmlns:a16="http://schemas.microsoft.com/office/drawing/2014/main" id="{00000000-0008-0000-0A00-000006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59" name="Picture 363" descr="https://apps.fldfs.com/SURVEY/Images/spacer.gif">
          <a:extLst>
            <a:ext uri="{FF2B5EF4-FFF2-40B4-BE49-F238E27FC236}">
              <a16:creationId xmlns:a16="http://schemas.microsoft.com/office/drawing/2014/main" id="{00000000-0008-0000-0A00-000007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60" name="Picture 363" descr="https://apps.fldfs.com/SURVEY/Images/spacer.gif">
          <a:extLst>
            <a:ext uri="{FF2B5EF4-FFF2-40B4-BE49-F238E27FC236}">
              <a16:creationId xmlns:a16="http://schemas.microsoft.com/office/drawing/2014/main" id="{00000000-0008-0000-0A00-000008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61" name="Picture 363" descr="https://apps.fldfs.com/SURVEY/Images/spacer.gif">
          <a:extLst>
            <a:ext uri="{FF2B5EF4-FFF2-40B4-BE49-F238E27FC236}">
              <a16:creationId xmlns:a16="http://schemas.microsoft.com/office/drawing/2014/main" id="{00000000-0008-0000-0A00-000009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62" name="Picture 363" descr="https://apps.fldfs.com/SURVEY/Images/spacer.gif">
          <a:extLst>
            <a:ext uri="{FF2B5EF4-FFF2-40B4-BE49-F238E27FC236}">
              <a16:creationId xmlns:a16="http://schemas.microsoft.com/office/drawing/2014/main" id="{00000000-0008-0000-0A00-00000A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63" name="Picture 363" descr="https://apps.fldfs.com/SURVEY/Images/spacer.gif">
          <a:extLst>
            <a:ext uri="{FF2B5EF4-FFF2-40B4-BE49-F238E27FC236}">
              <a16:creationId xmlns:a16="http://schemas.microsoft.com/office/drawing/2014/main" id="{00000000-0008-0000-0A00-00000B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362</xdr:row>
      <xdr:rowOff>0</xdr:rowOff>
    </xdr:from>
    <xdr:to>
      <xdr:col>8</xdr:col>
      <xdr:colOff>9525</xdr:colOff>
      <xdr:row>362</xdr:row>
      <xdr:rowOff>9525</xdr:rowOff>
    </xdr:to>
    <xdr:pic>
      <xdr:nvPicPr>
        <xdr:cNvPr id="4364" name="Picture 363" descr="https://apps.fldfs.com/SURVEY/Images/spacer.gif">
          <a:extLst>
            <a:ext uri="{FF2B5EF4-FFF2-40B4-BE49-F238E27FC236}">
              <a16:creationId xmlns:a16="http://schemas.microsoft.com/office/drawing/2014/main" id="{00000000-0008-0000-0A00-00000C110000}"/>
            </a:ext>
          </a:extLst>
        </xdr:cNvPr>
        <xdr:cNvPicPr>
          <a:picLocks noChangeAspect="1"/>
        </xdr:cNvPicPr>
      </xdr:nvPicPr>
      <xdr:blipFill>
        <a:blip xmlns:r="http://schemas.openxmlformats.org/officeDocument/2006/relationships" r:embed="rId1"/>
        <a:stretch>
          <a:fillRect/>
        </a:stretch>
      </xdr:blipFill>
      <xdr:spPr bwMode="auto">
        <a:xfrm>
          <a:off x="1400175" y="705326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65" name="Picture 363" descr="https://apps.fldfs.com/SURVEY/Images/spacer.gif">
          <a:extLst>
            <a:ext uri="{FF2B5EF4-FFF2-40B4-BE49-F238E27FC236}">
              <a16:creationId xmlns:a16="http://schemas.microsoft.com/office/drawing/2014/main" id="{00000000-0008-0000-0A00-00000D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66" name="Picture 363" descr="https://apps.fldfs.com/SURVEY/Images/spacer.gif">
          <a:extLst>
            <a:ext uri="{FF2B5EF4-FFF2-40B4-BE49-F238E27FC236}">
              <a16:creationId xmlns:a16="http://schemas.microsoft.com/office/drawing/2014/main" id="{00000000-0008-0000-0A00-00000E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67" name="Picture 363" descr="https://apps.fldfs.com/SURVEY/Images/spacer.gif">
          <a:extLst>
            <a:ext uri="{FF2B5EF4-FFF2-40B4-BE49-F238E27FC236}">
              <a16:creationId xmlns:a16="http://schemas.microsoft.com/office/drawing/2014/main" id="{00000000-0008-0000-0A00-00000F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68" name="Picture 363" descr="https://apps.fldfs.com/SURVEY/Images/spacer.gif">
          <a:extLst>
            <a:ext uri="{FF2B5EF4-FFF2-40B4-BE49-F238E27FC236}">
              <a16:creationId xmlns:a16="http://schemas.microsoft.com/office/drawing/2014/main" id="{00000000-0008-0000-0A00-000010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69" name="Picture 363" descr="https://apps.fldfs.com/SURVEY/Images/spacer.gif">
          <a:extLst>
            <a:ext uri="{FF2B5EF4-FFF2-40B4-BE49-F238E27FC236}">
              <a16:creationId xmlns:a16="http://schemas.microsoft.com/office/drawing/2014/main" id="{00000000-0008-0000-0A00-000011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0" name="Picture 363" descr="https://apps.fldfs.com/SURVEY/Images/spacer.gif">
          <a:extLst>
            <a:ext uri="{FF2B5EF4-FFF2-40B4-BE49-F238E27FC236}">
              <a16:creationId xmlns:a16="http://schemas.microsoft.com/office/drawing/2014/main" id="{00000000-0008-0000-0A00-000012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1" name="Picture 363" descr="https://apps.fldfs.com/SURVEY/Images/spacer.gif">
          <a:extLst>
            <a:ext uri="{FF2B5EF4-FFF2-40B4-BE49-F238E27FC236}">
              <a16:creationId xmlns:a16="http://schemas.microsoft.com/office/drawing/2014/main" id="{00000000-0008-0000-0A00-000013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2" name="Picture 363" descr="https://apps.fldfs.com/SURVEY/Images/spacer.gif">
          <a:extLst>
            <a:ext uri="{FF2B5EF4-FFF2-40B4-BE49-F238E27FC236}">
              <a16:creationId xmlns:a16="http://schemas.microsoft.com/office/drawing/2014/main" id="{00000000-0008-0000-0A00-000014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3" name="Picture 363" descr="https://apps.fldfs.com/SURVEY/Images/spacer.gif">
          <a:extLst>
            <a:ext uri="{FF2B5EF4-FFF2-40B4-BE49-F238E27FC236}">
              <a16:creationId xmlns:a16="http://schemas.microsoft.com/office/drawing/2014/main" id="{00000000-0008-0000-0A00-000015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4" name="Picture 363" descr="https://apps.fldfs.com/SURVEY/Images/spacer.gif">
          <a:extLst>
            <a:ext uri="{FF2B5EF4-FFF2-40B4-BE49-F238E27FC236}">
              <a16:creationId xmlns:a16="http://schemas.microsoft.com/office/drawing/2014/main" id="{00000000-0008-0000-0A00-000016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5" name="Picture 363" descr="https://apps.fldfs.com/SURVEY/Images/spacer.gif">
          <a:extLst>
            <a:ext uri="{FF2B5EF4-FFF2-40B4-BE49-F238E27FC236}">
              <a16:creationId xmlns:a16="http://schemas.microsoft.com/office/drawing/2014/main" id="{00000000-0008-0000-0A00-000017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6" name="Picture 363" descr="https://apps.fldfs.com/SURVEY/Images/spacer.gif">
          <a:extLst>
            <a:ext uri="{FF2B5EF4-FFF2-40B4-BE49-F238E27FC236}">
              <a16:creationId xmlns:a16="http://schemas.microsoft.com/office/drawing/2014/main" id="{00000000-0008-0000-0A00-000018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7" name="Picture 363" descr="https://apps.fldfs.com/SURVEY/Images/spacer.gif">
          <a:extLst>
            <a:ext uri="{FF2B5EF4-FFF2-40B4-BE49-F238E27FC236}">
              <a16:creationId xmlns:a16="http://schemas.microsoft.com/office/drawing/2014/main" id="{00000000-0008-0000-0A00-000019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8" name="Picture 363" descr="https://apps.fldfs.com/SURVEY/Images/spacer.gif">
          <a:extLst>
            <a:ext uri="{FF2B5EF4-FFF2-40B4-BE49-F238E27FC236}">
              <a16:creationId xmlns:a16="http://schemas.microsoft.com/office/drawing/2014/main" id="{00000000-0008-0000-0A00-00001A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79" name="Picture 363" descr="https://apps.fldfs.com/SURVEY/Images/spacer.gif">
          <a:extLst>
            <a:ext uri="{FF2B5EF4-FFF2-40B4-BE49-F238E27FC236}">
              <a16:creationId xmlns:a16="http://schemas.microsoft.com/office/drawing/2014/main" id="{00000000-0008-0000-0A00-00001B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80" name="Picture 363" descr="https://apps.fldfs.com/SURVEY/Images/spacer.gif">
          <a:extLst>
            <a:ext uri="{FF2B5EF4-FFF2-40B4-BE49-F238E27FC236}">
              <a16:creationId xmlns:a16="http://schemas.microsoft.com/office/drawing/2014/main" id="{00000000-0008-0000-0A00-00001C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81" name="Picture 363" descr="https://apps.fldfs.com/SURVEY/Images/spacer.gif">
          <a:extLst>
            <a:ext uri="{FF2B5EF4-FFF2-40B4-BE49-F238E27FC236}">
              <a16:creationId xmlns:a16="http://schemas.microsoft.com/office/drawing/2014/main" id="{00000000-0008-0000-0A00-00001D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82" name="Picture 363" descr="https://apps.fldfs.com/SURVEY/Images/spacer.gif">
          <a:extLst>
            <a:ext uri="{FF2B5EF4-FFF2-40B4-BE49-F238E27FC236}">
              <a16:creationId xmlns:a16="http://schemas.microsoft.com/office/drawing/2014/main" id="{00000000-0008-0000-0A00-00001E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83" name="Picture 363" descr="https://apps.fldfs.com/SURVEY/Images/spacer.gif">
          <a:extLst>
            <a:ext uri="{FF2B5EF4-FFF2-40B4-BE49-F238E27FC236}">
              <a16:creationId xmlns:a16="http://schemas.microsoft.com/office/drawing/2014/main" id="{00000000-0008-0000-0A00-00001F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84" name="Picture 363" descr="https://apps.fldfs.com/SURVEY/Images/spacer.gif">
          <a:extLst>
            <a:ext uri="{FF2B5EF4-FFF2-40B4-BE49-F238E27FC236}">
              <a16:creationId xmlns:a16="http://schemas.microsoft.com/office/drawing/2014/main" id="{00000000-0008-0000-0A00-000020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363</xdr:row>
      <xdr:rowOff>0</xdr:rowOff>
    </xdr:from>
    <xdr:to>
      <xdr:col>8</xdr:col>
      <xdr:colOff>9525</xdr:colOff>
      <xdr:row>363</xdr:row>
      <xdr:rowOff>9525</xdr:rowOff>
    </xdr:to>
    <xdr:pic>
      <xdr:nvPicPr>
        <xdr:cNvPr id="4385" name="Picture 363" descr="https://apps.fldfs.com/SURVEY/Images/spacer.gif">
          <a:extLst>
            <a:ext uri="{FF2B5EF4-FFF2-40B4-BE49-F238E27FC236}">
              <a16:creationId xmlns:a16="http://schemas.microsoft.com/office/drawing/2014/main" id="{00000000-0008-0000-0A00-000021110000}"/>
            </a:ext>
          </a:extLst>
        </xdr:cNvPr>
        <xdr:cNvPicPr>
          <a:picLocks noChangeAspect="1"/>
        </xdr:cNvPicPr>
      </xdr:nvPicPr>
      <xdr:blipFill>
        <a:blip xmlns:r="http://schemas.openxmlformats.org/officeDocument/2006/relationships" r:embed="rId1"/>
        <a:stretch>
          <a:fillRect/>
        </a:stretch>
      </xdr:blipFill>
      <xdr:spPr bwMode="auto">
        <a:xfrm>
          <a:off x="1400175" y="707231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86" name="Picture 363" descr="https://apps.fldfs.com/SURVEY/Images/spacer.gif">
          <a:extLst>
            <a:ext uri="{FF2B5EF4-FFF2-40B4-BE49-F238E27FC236}">
              <a16:creationId xmlns:a16="http://schemas.microsoft.com/office/drawing/2014/main" id="{00000000-0008-0000-0A00-000022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87" name="Picture 363" descr="https://apps.fldfs.com/SURVEY/Images/spacer.gif">
          <a:extLst>
            <a:ext uri="{FF2B5EF4-FFF2-40B4-BE49-F238E27FC236}">
              <a16:creationId xmlns:a16="http://schemas.microsoft.com/office/drawing/2014/main" id="{00000000-0008-0000-0A00-000023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88" name="Picture 363" descr="https://apps.fldfs.com/SURVEY/Images/spacer.gif">
          <a:extLst>
            <a:ext uri="{FF2B5EF4-FFF2-40B4-BE49-F238E27FC236}">
              <a16:creationId xmlns:a16="http://schemas.microsoft.com/office/drawing/2014/main" id="{00000000-0008-0000-0A00-000024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89" name="Picture 363" descr="https://apps.fldfs.com/SURVEY/Images/spacer.gif">
          <a:extLst>
            <a:ext uri="{FF2B5EF4-FFF2-40B4-BE49-F238E27FC236}">
              <a16:creationId xmlns:a16="http://schemas.microsoft.com/office/drawing/2014/main" id="{00000000-0008-0000-0A00-000025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0" name="Picture 363" descr="https://apps.fldfs.com/SURVEY/Images/spacer.gif">
          <a:extLst>
            <a:ext uri="{FF2B5EF4-FFF2-40B4-BE49-F238E27FC236}">
              <a16:creationId xmlns:a16="http://schemas.microsoft.com/office/drawing/2014/main" id="{00000000-0008-0000-0A00-000026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1" name="Picture 363" descr="https://apps.fldfs.com/SURVEY/Images/spacer.gif">
          <a:extLst>
            <a:ext uri="{FF2B5EF4-FFF2-40B4-BE49-F238E27FC236}">
              <a16:creationId xmlns:a16="http://schemas.microsoft.com/office/drawing/2014/main" id="{00000000-0008-0000-0A00-000027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2" name="Picture 363" descr="https://apps.fldfs.com/SURVEY/Images/spacer.gif">
          <a:extLst>
            <a:ext uri="{FF2B5EF4-FFF2-40B4-BE49-F238E27FC236}">
              <a16:creationId xmlns:a16="http://schemas.microsoft.com/office/drawing/2014/main" id="{00000000-0008-0000-0A00-000028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3" name="Picture 363" descr="https://apps.fldfs.com/SURVEY/Images/spacer.gif">
          <a:extLst>
            <a:ext uri="{FF2B5EF4-FFF2-40B4-BE49-F238E27FC236}">
              <a16:creationId xmlns:a16="http://schemas.microsoft.com/office/drawing/2014/main" id="{00000000-0008-0000-0A00-000029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4" name="Picture 363" descr="https://apps.fldfs.com/SURVEY/Images/spacer.gif">
          <a:extLst>
            <a:ext uri="{FF2B5EF4-FFF2-40B4-BE49-F238E27FC236}">
              <a16:creationId xmlns:a16="http://schemas.microsoft.com/office/drawing/2014/main" id="{00000000-0008-0000-0A00-00002A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5" name="Picture 363" descr="https://apps.fldfs.com/SURVEY/Images/spacer.gif">
          <a:extLst>
            <a:ext uri="{FF2B5EF4-FFF2-40B4-BE49-F238E27FC236}">
              <a16:creationId xmlns:a16="http://schemas.microsoft.com/office/drawing/2014/main" id="{00000000-0008-0000-0A00-00002B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6" name="Picture 363" descr="https://apps.fldfs.com/SURVEY/Images/spacer.gif">
          <a:extLst>
            <a:ext uri="{FF2B5EF4-FFF2-40B4-BE49-F238E27FC236}">
              <a16:creationId xmlns:a16="http://schemas.microsoft.com/office/drawing/2014/main" id="{00000000-0008-0000-0A00-00002C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7" name="Picture 363" descr="https://apps.fldfs.com/SURVEY/Images/spacer.gif">
          <a:extLst>
            <a:ext uri="{FF2B5EF4-FFF2-40B4-BE49-F238E27FC236}">
              <a16:creationId xmlns:a16="http://schemas.microsoft.com/office/drawing/2014/main" id="{00000000-0008-0000-0A00-00002D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8" name="Picture 363" descr="https://apps.fldfs.com/SURVEY/Images/spacer.gif">
          <a:extLst>
            <a:ext uri="{FF2B5EF4-FFF2-40B4-BE49-F238E27FC236}">
              <a16:creationId xmlns:a16="http://schemas.microsoft.com/office/drawing/2014/main" id="{00000000-0008-0000-0A00-00002E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399" name="Picture 363" descr="https://apps.fldfs.com/SURVEY/Images/spacer.gif">
          <a:extLst>
            <a:ext uri="{FF2B5EF4-FFF2-40B4-BE49-F238E27FC236}">
              <a16:creationId xmlns:a16="http://schemas.microsoft.com/office/drawing/2014/main" id="{00000000-0008-0000-0A00-00002F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400" name="Picture 363" descr="https://apps.fldfs.com/SURVEY/Images/spacer.gif">
          <a:extLst>
            <a:ext uri="{FF2B5EF4-FFF2-40B4-BE49-F238E27FC236}">
              <a16:creationId xmlns:a16="http://schemas.microsoft.com/office/drawing/2014/main" id="{00000000-0008-0000-0A00-000030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401" name="Picture 363" descr="https://apps.fldfs.com/SURVEY/Images/spacer.gif">
          <a:extLst>
            <a:ext uri="{FF2B5EF4-FFF2-40B4-BE49-F238E27FC236}">
              <a16:creationId xmlns:a16="http://schemas.microsoft.com/office/drawing/2014/main" id="{00000000-0008-0000-0A00-000031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402" name="Picture 363" descr="https://apps.fldfs.com/SURVEY/Images/spacer.gif">
          <a:extLst>
            <a:ext uri="{FF2B5EF4-FFF2-40B4-BE49-F238E27FC236}">
              <a16:creationId xmlns:a16="http://schemas.microsoft.com/office/drawing/2014/main" id="{00000000-0008-0000-0A00-000032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403" name="Picture 363" descr="https://apps.fldfs.com/SURVEY/Images/spacer.gif">
          <a:extLst>
            <a:ext uri="{FF2B5EF4-FFF2-40B4-BE49-F238E27FC236}">
              <a16:creationId xmlns:a16="http://schemas.microsoft.com/office/drawing/2014/main" id="{00000000-0008-0000-0A00-000033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404" name="Picture 363" descr="https://apps.fldfs.com/SURVEY/Images/spacer.gif">
          <a:extLst>
            <a:ext uri="{FF2B5EF4-FFF2-40B4-BE49-F238E27FC236}">
              <a16:creationId xmlns:a16="http://schemas.microsoft.com/office/drawing/2014/main" id="{00000000-0008-0000-0A00-000034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405" name="Picture 363" descr="https://apps.fldfs.com/SURVEY/Images/spacer.gif">
          <a:extLst>
            <a:ext uri="{FF2B5EF4-FFF2-40B4-BE49-F238E27FC236}">
              <a16:creationId xmlns:a16="http://schemas.microsoft.com/office/drawing/2014/main" id="{00000000-0008-0000-0A00-000035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364</xdr:row>
      <xdr:rowOff>0</xdr:rowOff>
    </xdr:from>
    <xdr:to>
      <xdr:col>8</xdr:col>
      <xdr:colOff>9525</xdr:colOff>
      <xdr:row>364</xdr:row>
      <xdr:rowOff>9525</xdr:rowOff>
    </xdr:to>
    <xdr:pic>
      <xdr:nvPicPr>
        <xdr:cNvPr id="4406" name="Picture 363" descr="https://apps.fldfs.com/SURVEY/Images/spacer.gif">
          <a:extLst>
            <a:ext uri="{FF2B5EF4-FFF2-40B4-BE49-F238E27FC236}">
              <a16:creationId xmlns:a16="http://schemas.microsoft.com/office/drawing/2014/main" id="{00000000-0008-0000-0A00-000036110000}"/>
            </a:ext>
          </a:extLst>
        </xdr:cNvPr>
        <xdr:cNvPicPr>
          <a:picLocks noChangeAspect="1"/>
        </xdr:cNvPicPr>
      </xdr:nvPicPr>
      <xdr:blipFill>
        <a:blip xmlns:r="http://schemas.openxmlformats.org/officeDocument/2006/relationships" r:embed="rId1"/>
        <a:stretch>
          <a:fillRect/>
        </a:stretch>
      </xdr:blipFill>
      <xdr:spPr bwMode="auto">
        <a:xfrm>
          <a:off x="1400175" y="709136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07" name="Picture 363" descr="https://apps.fldfs.com/SURVEY/Images/spacer.gif">
          <a:extLst>
            <a:ext uri="{FF2B5EF4-FFF2-40B4-BE49-F238E27FC236}">
              <a16:creationId xmlns:a16="http://schemas.microsoft.com/office/drawing/2014/main" id="{00000000-0008-0000-0A00-000037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08" name="Picture 363" descr="https://apps.fldfs.com/SURVEY/Images/spacer.gif">
          <a:extLst>
            <a:ext uri="{FF2B5EF4-FFF2-40B4-BE49-F238E27FC236}">
              <a16:creationId xmlns:a16="http://schemas.microsoft.com/office/drawing/2014/main" id="{00000000-0008-0000-0A00-000038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09" name="Picture 363" descr="https://apps.fldfs.com/SURVEY/Images/spacer.gif">
          <a:extLst>
            <a:ext uri="{FF2B5EF4-FFF2-40B4-BE49-F238E27FC236}">
              <a16:creationId xmlns:a16="http://schemas.microsoft.com/office/drawing/2014/main" id="{00000000-0008-0000-0A00-000039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0" name="Picture 363" descr="https://apps.fldfs.com/SURVEY/Images/spacer.gif">
          <a:extLst>
            <a:ext uri="{FF2B5EF4-FFF2-40B4-BE49-F238E27FC236}">
              <a16:creationId xmlns:a16="http://schemas.microsoft.com/office/drawing/2014/main" id="{00000000-0008-0000-0A00-00003A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1" name="Picture 363" descr="https://apps.fldfs.com/SURVEY/Images/spacer.gif">
          <a:extLst>
            <a:ext uri="{FF2B5EF4-FFF2-40B4-BE49-F238E27FC236}">
              <a16:creationId xmlns:a16="http://schemas.microsoft.com/office/drawing/2014/main" id="{00000000-0008-0000-0A00-00003B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2" name="Picture 363" descr="https://apps.fldfs.com/SURVEY/Images/spacer.gif">
          <a:extLst>
            <a:ext uri="{FF2B5EF4-FFF2-40B4-BE49-F238E27FC236}">
              <a16:creationId xmlns:a16="http://schemas.microsoft.com/office/drawing/2014/main" id="{00000000-0008-0000-0A00-00003C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3" name="Picture 363" descr="https://apps.fldfs.com/SURVEY/Images/spacer.gif">
          <a:extLst>
            <a:ext uri="{FF2B5EF4-FFF2-40B4-BE49-F238E27FC236}">
              <a16:creationId xmlns:a16="http://schemas.microsoft.com/office/drawing/2014/main" id="{00000000-0008-0000-0A00-00003D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4" name="Picture 363" descr="https://apps.fldfs.com/SURVEY/Images/spacer.gif">
          <a:extLst>
            <a:ext uri="{FF2B5EF4-FFF2-40B4-BE49-F238E27FC236}">
              <a16:creationId xmlns:a16="http://schemas.microsoft.com/office/drawing/2014/main" id="{00000000-0008-0000-0A00-00003E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5" name="Picture 363" descr="https://apps.fldfs.com/SURVEY/Images/spacer.gif">
          <a:extLst>
            <a:ext uri="{FF2B5EF4-FFF2-40B4-BE49-F238E27FC236}">
              <a16:creationId xmlns:a16="http://schemas.microsoft.com/office/drawing/2014/main" id="{00000000-0008-0000-0A00-00003F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6" name="Picture 363" descr="https://apps.fldfs.com/SURVEY/Images/spacer.gif">
          <a:extLst>
            <a:ext uri="{FF2B5EF4-FFF2-40B4-BE49-F238E27FC236}">
              <a16:creationId xmlns:a16="http://schemas.microsoft.com/office/drawing/2014/main" id="{00000000-0008-0000-0A00-000040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7" name="Picture 363" descr="https://apps.fldfs.com/SURVEY/Images/spacer.gif">
          <a:extLst>
            <a:ext uri="{FF2B5EF4-FFF2-40B4-BE49-F238E27FC236}">
              <a16:creationId xmlns:a16="http://schemas.microsoft.com/office/drawing/2014/main" id="{00000000-0008-0000-0A00-000041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8" name="Picture 363" descr="https://apps.fldfs.com/SURVEY/Images/spacer.gif">
          <a:extLst>
            <a:ext uri="{FF2B5EF4-FFF2-40B4-BE49-F238E27FC236}">
              <a16:creationId xmlns:a16="http://schemas.microsoft.com/office/drawing/2014/main" id="{00000000-0008-0000-0A00-000042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19" name="Picture 363" descr="https://apps.fldfs.com/SURVEY/Images/spacer.gif">
          <a:extLst>
            <a:ext uri="{FF2B5EF4-FFF2-40B4-BE49-F238E27FC236}">
              <a16:creationId xmlns:a16="http://schemas.microsoft.com/office/drawing/2014/main" id="{00000000-0008-0000-0A00-000043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0" name="Picture 363" descr="https://apps.fldfs.com/SURVEY/Images/spacer.gif">
          <a:extLst>
            <a:ext uri="{FF2B5EF4-FFF2-40B4-BE49-F238E27FC236}">
              <a16:creationId xmlns:a16="http://schemas.microsoft.com/office/drawing/2014/main" id="{00000000-0008-0000-0A00-000044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1" name="Picture 363" descr="https://apps.fldfs.com/SURVEY/Images/spacer.gif">
          <a:extLst>
            <a:ext uri="{FF2B5EF4-FFF2-40B4-BE49-F238E27FC236}">
              <a16:creationId xmlns:a16="http://schemas.microsoft.com/office/drawing/2014/main" id="{00000000-0008-0000-0A00-000045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2" name="Picture 363" descr="https://apps.fldfs.com/SURVEY/Images/spacer.gif">
          <a:extLst>
            <a:ext uri="{FF2B5EF4-FFF2-40B4-BE49-F238E27FC236}">
              <a16:creationId xmlns:a16="http://schemas.microsoft.com/office/drawing/2014/main" id="{00000000-0008-0000-0A00-000046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3" name="Picture 363" descr="https://apps.fldfs.com/SURVEY/Images/spacer.gif">
          <a:extLst>
            <a:ext uri="{FF2B5EF4-FFF2-40B4-BE49-F238E27FC236}">
              <a16:creationId xmlns:a16="http://schemas.microsoft.com/office/drawing/2014/main" id="{00000000-0008-0000-0A00-000047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4" name="Picture 363" descr="https://apps.fldfs.com/SURVEY/Images/spacer.gif">
          <a:extLst>
            <a:ext uri="{FF2B5EF4-FFF2-40B4-BE49-F238E27FC236}">
              <a16:creationId xmlns:a16="http://schemas.microsoft.com/office/drawing/2014/main" id="{00000000-0008-0000-0A00-000048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5" name="Picture 363" descr="https://apps.fldfs.com/SURVEY/Images/spacer.gif">
          <a:extLst>
            <a:ext uri="{FF2B5EF4-FFF2-40B4-BE49-F238E27FC236}">
              <a16:creationId xmlns:a16="http://schemas.microsoft.com/office/drawing/2014/main" id="{00000000-0008-0000-0A00-000049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6" name="Picture 363" descr="https://apps.fldfs.com/SURVEY/Images/spacer.gif">
          <a:extLst>
            <a:ext uri="{FF2B5EF4-FFF2-40B4-BE49-F238E27FC236}">
              <a16:creationId xmlns:a16="http://schemas.microsoft.com/office/drawing/2014/main" id="{00000000-0008-0000-0A00-00004A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365</xdr:row>
      <xdr:rowOff>0</xdr:rowOff>
    </xdr:from>
    <xdr:to>
      <xdr:col>8</xdr:col>
      <xdr:colOff>9525</xdr:colOff>
      <xdr:row>365</xdr:row>
      <xdr:rowOff>9525</xdr:rowOff>
    </xdr:to>
    <xdr:pic>
      <xdr:nvPicPr>
        <xdr:cNvPr id="4427" name="Picture 363" descr="https://apps.fldfs.com/SURVEY/Images/spacer.gif">
          <a:extLst>
            <a:ext uri="{FF2B5EF4-FFF2-40B4-BE49-F238E27FC236}">
              <a16:creationId xmlns:a16="http://schemas.microsoft.com/office/drawing/2014/main" id="{00000000-0008-0000-0A00-00004B110000}"/>
            </a:ext>
          </a:extLst>
        </xdr:cNvPr>
        <xdr:cNvPicPr>
          <a:picLocks noChangeAspect="1"/>
        </xdr:cNvPicPr>
      </xdr:nvPicPr>
      <xdr:blipFill>
        <a:blip xmlns:r="http://schemas.openxmlformats.org/officeDocument/2006/relationships" r:embed="rId1"/>
        <a:stretch>
          <a:fillRect/>
        </a:stretch>
      </xdr:blipFill>
      <xdr:spPr bwMode="auto">
        <a:xfrm>
          <a:off x="1400175" y="711041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28" name="Picture 363" descr="https://apps.fldfs.com/SURVEY/Images/spacer.gif">
          <a:extLst>
            <a:ext uri="{FF2B5EF4-FFF2-40B4-BE49-F238E27FC236}">
              <a16:creationId xmlns:a16="http://schemas.microsoft.com/office/drawing/2014/main" id="{00000000-0008-0000-0A00-00004C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29" name="Picture 363" descr="https://apps.fldfs.com/SURVEY/Images/spacer.gif">
          <a:extLst>
            <a:ext uri="{FF2B5EF4-FFF2-40B4-BE49-F238E27FC236}">
              <a16:creationId xmlns:a16="http://schemas.microsoft.com/office/drawing/2014/main" id="{00000000-0008-0000-0A00-00004D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0" name="Picture 363" descr="https://apps.fldfs.com/SURVEY/Images/spacer.gif">
          <a:extLst>
            <a:ext uri="{FF2B5EF4-FFF2-40B4-BE49-F238E27FC236}">
              <a16:creationId xmlns:a16="http://schemas.microsoft.com/office/drawing/2014/main" id="{00000000-0008-0000-0A00-00004E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1" name="Picture 363" descr="https://apps.fldfs.com/SURVEY/Images/spacer.gif">
          <a:extLst>
            <a:ext uri="{FF2B5EF4-FFF2-40B4-BE49-F238E27FC236}">
              <a16:creationId xmlns:a16="http://schemas.microsoft.com/office/drawing/2014/main" id="{00000000-0008-0000-0A00-00004F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2" name="Picture 363" descr="https://apps.fldfs.com/SURVEY/Images/spacer.gif">
          <a:extLst>
            <a:ext uri="{FF2B5EF4-FFF2-40B4-BE49-F238E27FC236}">
              <a16:creationId xmlns:a16="http://schemas.microsoft.com/office/drawing/2014/main" id="{00000000-0008-0000-0A00-000050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3" name="Picture 363" descr="https://apps.fldfs.com/SURVEY/Images/spacer.gif">
          <a:extLst>
            <a:ext uri="{FF2B5EF4-FFF2-40B4-BE49-F238E27FC236}">
              <a16:creationId xmlns:a16="http://schemas.microsoft.com/office/drawing/2014/main" id="{00000000-0008-0000-0A00-000051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4" name="Picture 363" descr="https://apps.fldfs.com/SURVEY/Images/spacer.gif">
          <a:extLst>
            <a:ext uri="{FF2B5EF4-FFF2-40B4-BE49-F238E27FC236}">
              <a16:creationId xmlns:a16="http://schemas.microsoft.com/office/drawing/2014/main" id="{00000000-0008-0000-0A00-000052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5" name="Picture 363" descr="https://apps.fldfs.com/SURVEY/Images/spacer.gif">
          <a:extLst>
            <a:ext uri="{FF2B5EF4-FFF2-40B4-BE49-F238E27FC236}">
              <a16:creationId xmlns:a16="http://schemas.microsoft.com/office/drawing/2014/main" id="{00000000-0008-0000-0A00-000053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6" name="Picture 363" descr="https://apps.fldfs.com/SURVEY/Images/spacer.gif">
          <a:extLst>
            <a:ext uri="{FF2B5EF4-FFF2-40B4-BE49-F238E27FC236}">
              <a16:creationId xmlns:a16="http://schemas.microsoft.com/office/drawing/2014/main" id="{00000000-0008-0000-0A00-000054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7" name="Picture 363" descr="https://apps.fldfs.com/SURVEY/Images/spacer.gif">
          <a:extLst>
            <a:ext uri="{FF2B5EF4-FFF2-40B4-BE49-F238E27FC236}">
              <a16:creationId xmlns:a16="http://schemas.microsoft.com/office/drawing/2014/main" id="{00000000-0008-0000-0A00-000055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8" name="Picture 363" descr="https://apps.fldfs.com/SURVEY/Images/spacer.gif">
          <a:extLst>
            <a:ext uri="{FF2B5EF4-FFF2-40B4-BE49-F238E27FC236}">
              <a16:creationId xmlns:a16="http://schemas.microsoft.com/office/drawing/2014/main" id="{00000000-0008-0000-0A00-000056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39" name="Picture 363" descr="https://apps.fldfs.com/SURVEY/Images/spacer.gif">
          <a:extLst>
            <a:ext uri="{FF2B5EF4-FFF2-40B4-BE49-F238E27FC236}">
              <a16:creationId xmlns:a16="http://schemas.microsoft.com/office/drawing/2014/main" id="{00000000-0008-0000-0A00-000057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0" name="Picture 363" descr="https://apps.fldfs.com/SURVEY/Images/spacer.gif">
          <a:extLst>
            <a:ext uri="{FF2B5EF4-FFF2-40B4-BE49-F238E27FC236}">
              <a16:creationId xmlns:a16="http://schemas.microsoft.com/office/drawing/2014/main" id="{00000000-0008-0000-0A00-000058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1" name="Picture 363" descr="https://apps.fldfs.com/SURVEY/Images/spacer.gif">
          <a:extLst>
            <a:ext uri="{FF2B5EF4-FFF2-40B4-BE49-F238E27FC236}">
              <a16:creationId xmlns:a16="http://schemas.microsoft.com/office/drawing/2014/main" id="{00000000-0008-0000-0A00-000059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2" name="Picture 363" descr="https://apps.fldfs.com/SURVEY/Images/spacer.gif">
          <a:extLst>
            <a:ext uri="{FF2B5EF4-FFF2-40B4-BE49-F238E27FC236}">
              <a16:creationId xmlns:a16="http://schemas.microsoft.com/office/drawing/2014/main" id="{00000000-0008-0000-0A00-00005A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3" name="Picture 363" descr="https://apps.fldfs.com/SURVEY/Images/spacer.gif">
          <a:extLst>
            <a:ext uri="{FF2B5EF4-FFF2-40B4-BE49-F238E27FC236}">
              <a16:creationId xmlns:a16="http://schemas.microsoft.com/office/drawing/2014/main" id="{00000000-0008-0000-0A00-00005B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4" name="Picture 363" descr="https://apps.fldfs.com/SURVEY/Images/spacer.gif">
          <a:extLst>
            <a:ext uri="{FF2B5EF4-FFF2-40B4-BE49-F238E27FC236}">
              <a16:creationId xmlns:a16="http://schemas.microsoft.com/office/drawing/2014/main" id="{00000000-0008-0000-0A00-00005C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5" name="Picture 363" descr="https://apps.fldfs.com/SURVEY/Images/spacer.gif">
          <a:extLst>
            <a:ext uri="{FF2B5EF4-FFF2-40B4-BE49-F238E27FC236}">
              <a16:creationId xmlns:a16="http://schemas.microsoft.com/office/drawing/2014/main" id="{00000000-0008-0000-0A00-00005D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6" name="Picture 363" descr="https://apps.fldfs.com/SURVEY/Images/spacer.gif">
          <a:extLst>
            <a:ext uri="{FF2B5EF4-FFF2-40B4-BE49-F238E27FC236}">
              <a16:creationId xmlns:a16="http://schemas.microsoft.com/office/drawing/2014/main" id="{00000000-0008-0000-0A00-00005E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7" name="Picture 363" descr="https://apps.fldfs.com/SURVEY/Images/spacer.gif">
          <a:extLst>
            <a:ext uri="{FF2B5EF4-FFF2-40B4-BE49-F238E27FC236}">
              <a16:creationId xmlns:a16="http://schemas.microsoft.com/office/drawing/2014/main" id="{00000000-0008-0000-0A00-00005F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366</xdr:row>
      <xdr:rowOff>0</xdr:rowOff>
    </xdr:from>
    <xdr:to>
      <xdr:col>8</xdr:col>
      <xdr:colOff>9525</xdr:colOff>
      <xdr:row>366</xdr:row>
      <xdr:rowOff>9525</xdr:rowOff>
    </xdr:to>
    <xdr:pic>
      <xdr:nvPicPr>
        <xdr:cNvPr id="4448" name="Picture 363" descr="https://apps.fldfs.com/SURVEY/Images/spacer.gif">
          <a:extLst>
            <a:ext uri="{FF2B5EF4-FFF2-40B4-BE49-F238E27FC236}">
              <a16:creationId xmlns:a16="http://schemas.microsoft.com/office/drawing/2014/main" id="{00000000-0008-0000-0A00-000060110000}"/>
            </a:ext>
          </a:extLst>
        </xdr:cNvPr>
        <xdr:cNvPicPr>
          <a:picLocks noChangeAspect="1"/>
        </xdr:cNvPicPr>
      </xdr:nvPicPr>
      <xdr:blipFill>
        <a:blip xmlns:r="http://schemas.openxmlformats.org/officeDocument/2006/relationships" r:embed="rId1"/>
        <a:stretch>
          <a:fillRect/>
        </a:stretch>
      </xdr:blipFill>
      <xdr:spPr bwMode="auto">
        <a:xfrm>
          <a:off x="1400175" y="712946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49" name="Picture 363" descr="https://apps.fldfs.com/SURVEY/Images/spacer.gif">
          <a:extLst>
            <a:ext uri="{FF2B5EF4-FFF2-40B4-BE49-F238E27FC236}">
              <a16:creationId xmlns:a16="http://schemas.microsoft.com/office/drawing/2014/main" id="{00000000-0008-0000-0A00-000061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0" name="Picture 363" descr="https://apps.fldfs.com/SURVEY/Images/spacer.gif">
          <a:extLst>
            <a:ext uri="{FF2B5EF4-FFF2-40B4-BE49-F238E27FC236}">
              <a16:creationId xmlns:a16="http://schemas.microsoft.com/office/drawing/2014/main" id="{00000000-0008-0000-0A00-000062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1" name="Picture 363" descr="https://apps.fldfs.com/SURVEY/Images/spacer.gif">
          <a:extLst>
            <a:ext uri="{FF2B5EF4-FFF2-40B4-BE49-F238E27FC236}">
              <a16:creationId xmlns:a16="http://schemas.microsoft.com/office/drawing/2014/main" id="{00000000-0008-0000-0A00-000063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2" name="Picture 363" descr="https://apps.fldfs.com/SURVEY/Images/spacer.gif">
          <a:extLst>
            <a:ext uri="{FF2B5EF4-FFF2-40B4-BE49-F238E27FC236}">
              <a16:creationId xmlns:a16="http://schemas.microsoft.com/office/drawing/2014/main" id="{00000000-0008-0000-0A00-000064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3" name="Picture 363" descr="https://apps.fldfs.com/SURVEY/Images/spacer.gif">
          <a:extLst>
            <a:ext uri="{FF2B5EF4-FFF2-40B4-BE49-F238E27FC236}">
              <a16:creationId xmlns:a16="http://schemas.microsoft.com/office/drawing/2014/main" id="{00000000-0008-0000-0A00-000065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4" name="Picture 363" descr="https://apps.fldfs.com/SURVEY/Images/spacer.gif">
          <a:extLst>
            <a:ext uri="{FF2B5EF4-FFF2-40B4-BE49-F238E27FC236}">
              <a16:creationId xmlns:a16="http://schemas.microsoft.com/office/drawing/2014/main" id="{00000000-0008-0000-0A00-000066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5" name="Picture 363" descr="https://apps.fldfs.com/SURVEY/Images/spacer.gif">
          <a:extLst>
            <a:ext uri="{FF2B5EF4-FFF2-40B4-BE49-F238E27FC236}">
              <a16:creationId xmlns:a16="http://schemas.microsoft.com/office/drawing/2014/main" id="{00000000-0008-0000-0A00-000067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6" name="Picture 363" descr="https://apps.fldfs.com/SURVEY/Images/spacer.gif">
          <a:extLst>
            <a:ext uri="{FF2B5EF4-FFF2-40B4-BE49-F238E27FC236}">
              <a16:creationId xmlns:a16="http://schemas.microsoft.com/office/drawing/2014/main" id="{00000000-0008-0000-0A00-000068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7" name="Picture 363" descr="https://apps.fldfs.com/SURVEY/Images/spacer.gif">
          <a:extLst>
            <a:ext uri="{FF2B5EF4-FFF2-40B4-BE49-F238E27FC236}">
              <a16:creationId xmlns:a16="http://schemas.microsoft.com/office/drawing/2014/main" id="{00000000-0008-0000-0A00-000069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8" name="Picture 363" descr="https://apps.fldfs.com/SURVEY/Images/spacer.gif">
          <a:extLst>
            <a:ext uri="{FF2B5EF4-FFF2-40B4-BE49-F238E27FC236}">
              <a16:creationId xmlns:a16="http://schemas.microsoft.com/office/drawing/2014/main" id="{00000000-0008-0000-0A00-00006A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59" name="Picture 363" descr="https://apps.fldfs.com/SURVEY/Images/spacer.gif">
          <a:extLst>
            <a:ext uri="{FF2B5EF4-FFF2-40B4-BE49-F238E27FC236}">
              <a16:creationId xmlns:a16="http://schemas.microsoft.com/office/drawing/2014/main" id="{00000000-0008-0000-0A00-00006B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0" name="Picture 363" descr="https://apps.fldfs.com/SURVEY/Images/spacer.gif">
          <a:extLst>
            <a:ext uri="{FF2B5EF4-FFF2-40B4-BE49-F238E27FC236}">
              <a16:creationId xmlns:a16="http://schemas.microsoft.com/office/drawing/2014/main" id="{00000000-0008-0000-0A00-00006C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1" name="Picture 363" descr="https://apps.fldfs.com/SURVEY/Images/spacer.gif">
          <a:extLst>
            <a:ext uri="{FF2B5EF4-FFF2-40B4-BE49-F238E27FC236}">
              <a16:creationId xmlns:a16="http://schemas.microsoft.com/office/drawing/2014/main" id="{00000000-0008-0000-0A00-00006D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2" name="Picture 363" descr="https://apps.fldfs.com/SURVEY/Images/spacer.gif">
          <a:extLst>
            <a:ext uri="{FF2B5EF4-FFF2-40B4-BE49-F238E27FC236}">
              <a16:creationId xmlns:a16="http://schemas.microsoft.com/office/drawing/2014/main" id="{00000000-0008-0000-0A00-00006E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3" name="Picture 363" descr="https://apps.fldfs.com/SURVEY/Images/spacer.gif">
          <a:extLst>
            <a:ext uri="{FF2B5EF4-FFF2-40B4-BE49-F238E27FC236}">
              <a16:creationId xmlns:a16="http://schemas.microsoft.com/office/drawing/2014/main" id="{00000000-0008-0000-0A00-00006F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4" name="Picture 363" descr="https://apps.fldfs.com/SURVEY/Images/spacer.gif">
          <a:extLst>
            <a:ext uri="{FF2B5EF4-FFF2-40B4-BE49-F238E27FC236}">
              <a16:creationId xmlns:a16="http://schemas.microsoft.com/office/drawing/2014/main" id="{00000000-0008-0000-0A00-000070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5" name="Picture 363" descr="https://apps.fldfs.com/SURVEY/Images/spacer.gif">
          <a:extLst>
            <a:ext uri="{FF2B5EF4-FFF2-40B4-BE49-F238E27FC236}">
              <a16:creationId xmlns:a16="http://schemas.microsoft.com/office/drawing/2014/main" id="{00000000-0008-0000-0A00-000071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6" name="Picture 363" descr="https://apps.fldfs.com/SURVEY/Images/spacer.gif">
          <a:extLst>
            <a:ext uri="{FF2B5EF4-FFF2-40B4-BE49-F238E27FC236}">
              <a16:creationId xmlns:a16="http://schemas.microsoft.com/office/drawing/2014/main" id="{00000000-0008-0000-0A00-000072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7" name="Picture 363" descr="https://apps.fldfs.com/SURVEY/Images/spacer.gif">
          <a:extLst>
            <a:ext uri="{FF2B5EF4-FFF2-40B4-BE49-F238E27FC236}">
              <a16:creationId xmlns:a16="http://schemas.microsoft.com/office/drawing/2014/main" id="{00000000-0008-0000-0A00-000073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8" name="Picture 363" descr="https://apps.fldfs.com/SURVEY/Images/spacer.gif">
          <a:extLst>
            <a:ext uri="{FF2B5EF4-FFF2-40B4-BE49-F238E27FC236}">
              <a16:creationId xmlns:a16="http://schemas.microsoft.com/office/drawing/2014/main" id="{00000000-0008-0000-0A00-000074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367</xdr:row>
      <xdr:rowOff>0</xdr:rowOff>
    </xdr:from>
    <xdr:to>
      <xdr:col>8</xdr:col>
      <xdr:colOff>9525</xdr:colOff>
      <xdr:row>367</xdr:row>
      <xdr:rowOff>9525</xdr:rowOff>
    </xdr:to>
    <xdr:pic>
      <xdr:nvPicPr>
        <xdr:cNvPr id="4469" name="Picture 363" descr="https://apps.fldfs.com/SURVEY/Images/spacer.gif">
          <a:extLst>
            <a:ext uri="{FF2B5EF4-FFF2-40B4-BE49-F238E27FC236}">
              <a16:creationId xmlns:a16="http://schemas.microsoft.com/office/drawing/2014/main" id="{00000000-0008-0000-0A00-000075110000}"/>
            </a:ext>
          </a:extLst>
        </xdr:cNvPr>
        <xdr:cNvPicPr>
          <a:picLocks noChangeAspect="1"/>
        </xdr:cNvPicPr>
      </xdr:nvPicPr>
      <xdr:blipFill>
        <a:blip xmlns:r="http://schemas.openxmlformats.org/officeDocument/2006/relationships" r:embed="rId1"/>
        <a:stretch>
          <a:fillRect/>
        </a:stretch>
      </xdr:blipFill>
      <xdr:spPr bwMode="auto">
        <a:xfrm>
          <a:off x="1400175" y="714851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0" name="Picture 363" descr="https://apps.fldfs.com/SURVEY/Images/spacer.gif">
          <a:extLst>
            <a:ext uri="{FF2B5EF4-FFF2-40B4-BE49-F238E27FC236}">
              <a16:creationId xmlns:a16="http://schemas.microsoft.com/office/drawing/2014/main" id="{00000000-0008-0000-0A00-000076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1" name="Picture 363" descr="https://apps.fldfs.com/SURVEY/Images/spacer.gif">
          <a:extLst>
            <a:ext uri="{FF2B5EF4-FFF2-40B4-BE49-F238E27FC236}">
              <a16:creationId xmlns:a16="http://schemas.microsoft.com/office/drawing/2014/main" id="{00000000-0008-0000-0A00-000077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2" name="Picture 363" descr="https://apps.fldfs.com/SURVEY/Images/spacer.gif">
          <a:extLst>
            <a:ext uri="{FF2B5EF4-FFF2-40B4-BE49-F238E27FC236}">
              <a16:creationId xmlns:a16="http://schemas.microsoft.com/office/drawing/2014/main" id="{00000000-0008-0000-0A00-000078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3" name="Picture 363" descr="https://apps.fldfs.com/SURVEY/Images/spacer.gif">
          <a:extLst>
            <a:ext uri="{FF2B5EF4-FFF2-40B4-BE49-F238E27FC236}">
              <a16:creationId xmlns:a16="http://schemas.microsoft.com/office/drawing/2014/main" id="{00000000-0008-0000-0A00-000079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4" name="Picture 363" descr="https://apps.fldfs.com/SURVEY/Images/spacer.gif">
          <a:extLst>
            <a:ext uri="{FF2B5EF4-FFF2-40B4-BE49-F238E27FC236}">
              <a16:creationId xmlns:a16="http://schemas.microsoft.com/office/drawing/2014/main" id="{00000000-0008-0000-0A00-00007A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5" name="Picture 363" descr="https://apps.fldfs.com/SURVEY/Images/spacer.gif">
          <a:extLst>
            <a:ext uri="{FF2B5EF4-FFF2-40B4-BE49-F238E27FC236}">
              <a16:creationId xmlns:a16="http://schemas.microsoft.com/office/drawing/2014/main" id="{00000000-0008-0000-0A00-00007B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6" name="Picture 363" descr="https://apps.fldfs.com/SURVEY/Images/spacer.gif">
          <a:extLst>
            <a:ext uri="{FF2B5EF4-FFF2-40B4-BE49-F238E27FC236}">
              <a16:creationId xmlns:a16="http://schemas.microsoft.com/office/drawing/2014/main" id="{00000000-0008-0000-0A00-00007C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7" name="Picture 363" descr="https://apps.fldfs.com/SURVEY/Images/spacer.gif">
          <a:extLst>
            <a:ext uri="{FF2B5EF4-FFF2-40B4-BE49-F238E27FC236}">
              <a16:creationId xmlns:a16="http://schemas.microsoft.com/office/drawing/2014/main" id="{00000000-0008-0000-0A00-00007D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8" name="Picture 363" descr="https://apps.fldfs.com/SURVEY/Images/spacer.gif">
          <a:extLst>
            <a:ext uri="{FF2B5EF4-FFF2-40B4-BE49-F238E27FC236}">
              <a16:creationId xmlns:a16="http://schemas.microsoft.com/office/drawing/2014/main" id="{00000000-0008-0000-0A00-00007E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79" name="Picture 363" descr="https://apps.fldfs.com/SURVEY/Images/spacer.gif">
          <a:extLst>
            <a:ext uri="{FF2B5EF4-FFF2-40B4-BE49-F238E27FC236}">
              <a16:creationId xmlns:a16="http://schemas.microsoft.com/office/drawing/2014/main" id="{00000000-0008-0000-0A00-00007F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0" name="Picture 363" descr="https://apps.fldfs.com/SURVEY/Images/spacer.gif">
          <a:extLst>
            <a:ext uri="{FF2B5EF4-FFF2-40B4-BE49-F238E27FC236}">
              <a16:creationId xmlns:a16="http://schemas.microsoft.com/office/drawing/2014/main" id="{00000000-0008-0000-0A00-000080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1" name="Picture 363" descr="https://apps.fldfs.com/SURVEY/Images/spacer.gif">
          <a:extLst>
            <a:ext uri="{FF2B5EF4-FFF2-40B4-BE49-F238E27FC236}">
              <a16:creationId xmlns:a16="http://schemas.microsoft.com/office/drawing/2014/main" id="{00000000-0008-0000-0A00-000081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2" name="Picture 363" descr="https://apps.fldfs.com/SURVEY/Images/spacer.gif">
          <a:extLst>
            <a:ext uri="{FF2B5EF4-FFF2-40B4-BE49-F238E27FC236}">
              <a16:creationId xmlns:a16="http://schemas.microsoft.com/office/drawing/2014/main" id="{00000000-0008-0000-0A00-000082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3" name="Picture 363" descr="https://apps.fldfs.com/SURVEY/Images/spacer.gif">
          <a:extLst>
            <a:ext uri="{FF2B5EF4-FFF2-40B4-BE49-F238E27FC236}">
              <a16:creationId xmlns:a16="http://schemas.microsoft.com/office/drawing/2014/main" id="{00000000-0008-0000-0A00-000083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4" name="Picture 363" descr="https://apps.fldfs.com/SURVEY/Images/spacer.gif">
          <a:extLst>
            <a:ext uri="{FF2B5EF4-FFF2-40B4-BE49-F238E27FC236}">
              <a16:creationId xmlns:a16="http://schemas.microsoft.com/office/drawing/2014/main" id="{00000000-0008-0000-0A00-000084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5" name="Picture 363" descr="https://apps.fldfs.com/SURVEY/Images/spacer.gif">
          <a:extLst>
            <a:ext uri="{FF2B5EF4-FFF2-40B4-BE49-F238E27FC236}">
              <a16:creationId xmlns:a16="http://schemas.microsoft.com/office/drawing/2014/main" id="{00000000-0008-0000-0A00-000085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6" name="Picture 363" descr="https://apps.fldfs.com/SURVEY/Images/spacer.gif">
          <a:extLst>
            <a:ext uri="{FF2B5EF4-FFF2-40B4-BE49-F238E27FC236}">
              <a16:creationId xmlns:a16="http://schemas.microsoft.com/office/drawing/2014/main" id="{00000000-0008-0000-0A00-000086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7" name="Picture 363" descr="https://apps.fldfs.com/SURVEY/Images/spacer.gif">
          <a:extLst>
            <a:ext uri="{FF2B5EF4-FFF2-40B4-BE49-F238E27FC236}">
              <a16:creationId xmlns:a16="http://schemas.microsoft.com/office/drawing/2014/main" id="{00000000-0008-0000-0A00-000087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8" name="Picture 363" descr="https://apps.fldfs.com/SURVEY/Images/spacer.gif">
          <a:extLst>
            <a:ext uri="{FF2B5EF4-FFF2-40B4-BE49-F238E27FC236}">
              <a16:creationId xmlns:a16="http://schemas.microsoft.com/office/drawing/2014/main" id="{00000000-0008-0000-0A00-000088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89" name="Picture 363" descr="https://apps.fldfs.com/SURVEY/Images/spacer.gif">
          <a:extLst>
            <a:ext uri="{FF2B5EF4-FFF2-40B4-BE49-F238E27FC236}">
              <a16:creationId xmlns:a16="http://schemas.microsoft.com/office/drawing/2014/main" id="{00000000-0008-0000-0A00-000089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368</xdr:row>
      <xdr:rowOff>0</xdr:rowOff>
    </xdr:from>
    <xdr:to>
      <xdr:col>8</xdr:col>
      <xdr:colOff>9525</xdr:colOff>
      <xdr:row>368</xdr:row>
      <xdr:rowOff>9525</xdr:rowOff>
    </xdr:to>
    <xdr:pic>
      <xdr:nvPicPr>
        <xdr:cNvPr id="4490" name="Picture 363" descr="https://apps.fldfs.com/SURVEY/Images/spacer.gif">
          <a:extLst>
            <a:ext uri="{FF2B5EF4-FFF2-40B4-BE49-F238E27FC236}">
              <a16:creationId xmlns:a16="http://schemas.microsoft.com/office/drawing/2014/main" id="{00000000-0008-0000-0A00-00008A110000}"/>
            </a:ext>
          </a:extLst>
        </xdr:cNvPr>
        <xdr:cNvPicPr>
          <a:picLocks noChangeAspect="1"/>
        </xdr:cNvPicPr>
      </xdr:nvPicPr>
      <xdr:blipFill>
        <a:blip xmlns:r="http://schemas.openxmlformats.org/officeDocument/2006/relationships" r:embed="rId1"/>
        <a:stretch>
          <a:fillRect/>
        </a:stretch>
      </xdr:blipFill>
      <xdr:spPr bwMode="auto">
        <a:xfrm>
          <a:off x="1400175" y="716756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1" name="Picture 363" descr="https://apps.fldfs.com/SURVEY/Images/spacer.gif">
          <a:extLst>
            <a:ext uri="{FF2B5EF4-FFF2-40B4-BE49-F238E27FC236}">
              <a16:creationId xmlns:a16="http://schemas.microsoft.com/office/drawing/2014/main" id="{00000000-0008-0000-0A00-00008B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2" name="Picture 363" descr="https://apps.fldfs.com/SURVEY/Images/spacer.gif">
          <a:extLst>
            <a:ext uri="{FF2B5EF4-FFF2-40B4-BE49-F238E27FC236}">
              <a16:creationId xmlns:a16="http://schemas.microsoft.com/office/drawing/2014/main" id="{00000000-0008-0000-0A00-00008C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3" name="Picture 363" descr="https://apps.fldfs.com/SURVEY/Images/spacer.gif">
          <a:extLst>
            <a:ext uri="{FF2B5EF4-FFF2-40B4-BE49-F238E27FC236}">
              <a16:creationId xmlns:a16="http://schemas.microsoft.com/office/drawing/2014/main" id="{00000000-0008-0000-0A00-00008D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4" name="Picture 363" descr="https://apps.fldfs.com/SURVEY/Images/spacer.gif">
          <a:extLst>
            <a:ext uri="{FF2B5EF4-FFF2-40B4-BE49-F238E27FC236}">
              <a16:creationId xmlns:a16="http://schemas.microsoft.com/office/drawing/2014/main" id="{00000000-0008-0000-0A00-00008E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5" name="Picture 363" descr="https://apps.fldfs.com/SURVEY/Images/spacer.gif">
          <a:extLst>
            <a:ext uri="{FF2B5EF4-FFF2-40B4-BE49-F238E27FC236}">
              <a16:creationId xmlns:a16="http://schemas.microsoft.com/office/drawing/2014/main" id="{00000000-0008-0000-0A00-00008F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6" name="Picture 363" descr="https://apps.fldfs.com/SURVEY/Images/spacer.gif">
          <a:extLst>
            <a:ext uri="{FF2B5EF4-FFF2-40B4-BE49-F238E27FC236}">
              <a16:creationId xmlns:a16="http://schemas.microsoft.com/office/drawing/2014/main" id="{00000000-0008-0000-0A00-000090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7" name="Picture 363" descr="https://apps.fldfs.com/SURVEY/Images/spacer.gif">
          <a:extLst>
            <a:ext uri="{FF2B5EF4-FFF2-40B4-BE49-F238E27FC236}">
              <a16:creationId xmlns:a16="http://schemas.microsoft.com/office/drawing/2014/main" id="{00000000-0008-0000-0A00-000091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8" name="Picture 363" descr="https://apps.fldfs.com/SURVEY/Images/spacer.gif">
          <a:extLst>
            <a:ext uri="{FF2B5EF4-FFF2-40B4-BE49-F238E27FC236}">
              <a16:creationId xmlns:a16="http://schemas.microsoft.com/office/drawing/2014/main" id="{00000000-0008-0000-0A00-000092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499" name="Picture 363" descr="https://apps.fldfs.com/SURVEY/Images/spacer.gif">
          <a:extLst>
            <a:ext uri="{FF2B5EF4-FFF2-40B4-BE49-F238E27FC236}">
              <a16:creationId xmlns:a16="http://schemas.microsoft.com/office/drawing/2014/main" id="{00000000-0008-0000-0A00-000093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0" name="Picture 363" descr="https://apps.fldfs.com/SURVEY/Images/spacer.gif">
          <a:extLst>
            <a:ext uri="{FF2B5EF4-FFF2-40B4-BE49-F238E27FC236}">
              <a16:creationId xmlns:a16="http://schemas.microsoft.com/office/drawing/2014/main" id="{00000000-0008-0000-0A00-000094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1" name="Picture 363" descr="https://apps.fldfs.com/SURVEY/Images/spacer.gif">
          <a:extLst>
            <a:ext uri="{FF2B5EF4-FFF2-40B4-BE49-F238E27FC236}">
              <a16:creationId xmlns:a16="http://schemas.microsoft.com/office/drawing/2014/main" id="{00000000-0008-0000-0A00-000095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2" name="Picture 363" descr="https://apps.fldfs.com/SURVEY/Images/spacer.gif">
          <a:extLst>
            <a:ext uri="{FF2B5EF4-FFF2-40B4-BE49-F238E27FC236}">
              <a16:creationId xmlns:a16="http://schemas.microsoft.com/office/drawing/2014/main" id="{00000000-0008-0000-0A00-000096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3" name="Picture 363" descr="https://apps.fldfs.com/SURVEY/Images/spacer.gif">
          <a:extLst>
            <a:ext uri="{FF2B5EF4-FFF2-40B4-BE49-F238E27FC236}">
              <a16:creationId xmlns:a16="http://schemas.microsoft.com/office/drawing/2014/main" id="{00000000-0008-0000-0A00-000097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4" name="Picture 363" descr="https://apps.fldfs.com/SURVEY/Images/spacer.gif">
          <a:extLst>
            <a:ext uri="{FF2B5EF4-FFF2-40B4-BE49-F238E27FC236}">
              <a16:creationId xmlns:a16="http://schemas.microsoft.com/office/drawing/2014/main" id="{00000000-0008-0000-0A00-000098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5" name="Picture 363" descr="https://apps.fldfs.com/SURVEY/Images/spacer.gif">
          <a:extLst>
            <a:ext uri="{FF2B5EF4-FFF2-40B4-BE49-F238E27FC236}">
              <a16:creationId xmlns:a16="http://schemas.microsoft.com/office/drawing/2014/main" id="{00000000-0008-0000-0A00-000099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6" name="Picture 363" descr="https://apps.fldfs.com/SURVEY/Images/spacer.gif">
          <a:extLst>
            <a:ext uri="{FF2B5EF4-FFF2-40B4-BE49-F238E27FC236}">
              <a16:creationId xmlns:a16="http://schemas.microsoft.com/office/drawing/2014/main" id="{00000000-0008-0000-0A00-00009A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7" name="Picture 363" descr="https://apps.fldfs.com/SURVEY/Images/spacer.gif">
          <a:extLst>
            <a:ext uri="{FF2B5EF4-FFF2-40B4-BE49-F238E27FC236}">
              <a16:creationId xmlns:a16="http://schemas.microsoft.com/office/drawing/2014/main" id="{00000000-0008-0000-0A00-00009B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8" name="Picture 363" descr="https://apps.fldfs.com/SURVEY/Images/spacer.gif">
          <a:extLst>
            <a:ext uri="{FF2B5EF4-FFF2-40B4-BE49-F238E27FC236}">
              <a16:creationId xmlns:a16="http://schemas.microsoft.com/office/drawing/2014/main" id="{00000000-0008-0000-0A00-00009C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09" name="Picture 363" descr="https://apps.fldfs.com/SURVEY/Images/spacer.gif">
          <a:extLst>
            <a:ext uri="{FF2B5EF4-FFF2-40B4-BE49-F238E27FC236}">
              <a16:creationId xmlns:a16="http://schemas.microsoft.com/office/drawing/2014/main" id="{00000000-0008-0000-0A00-00009D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10" name="Picture 363" descr="https://apps.fldfs.com/SURVEY/Images/spacer.gif">
          <a:extLst>
            <a:ext uri="{FF2B5EF4-FFF2-40B4-BE49-F238E27FC236}">
              <a16:creationId xmlns:a16="http://schemas.microsoft.com/office/drawing/2014/main" id="{00000000-0008-0000-0A00-00009E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369</xdr:row>
      <xdr:rowOff>0</xdr:rowOff>
    </xdr:from>
    <xdr:to>
      <xdr:col>8</xdr:col>
      <xdr:colOff>9525</xdr:colOff>
      <xdr:row>369</xdr:row>
      <xdr:rowOff>9525</xdr:rowOff>
    </xdr:to>
    <xdr:pic>
      <xdr:nvPicPr>
        <xdr:cNvPr id="4511" name="Picture 363" descr="https://apps.fldfs.com/SURVEY/Images/spacer.gif">
          <a:extLst>
            <a:ext uri="{FF2B5EF4-FFF2-40B4-BE49-F238E27FC236}">
              <a16:creationId xmlns:a16="http://schemas.microsoft.com/office/drawing/2014/main" id="{00000000-0008-0000-0A00-00009F110000}"/>
            </a:ext>
          </a:extLst>
        </xdr:cNvPr>
        <xdr:cNvPicPr>
          <a:picLocks noChangeAspect="1"/>
        </xdr:cNvPicPr>
      </xdr:nvPicPr>
      <xdr:blipFill>
        <a:blip xmlns:r="http://schemas.openxmlformats.org/officeDocument/2006/relationships" r:embed="rId1"/>
        <a:stretch>
          <a:fillRect/>
        </a:stretch>
      </xdr:blipFill>
      <xdr:spPr bwMode="auto">
        <a:xfrm>
          <a:off x="1400175" y="718661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2" name="Picture 363" descr="https://apps.fldfs.com/SURVEY/Images/spacer.gif">
          <a:extLst>
            <a:ext uri="{FF2B5EF4-FFF2-40B4-BE49-F238E27FC236}">
              <a16:creationId xmlns:a16="http://schemas.microsoft.com/office/drawing/2014/main" id="{00000000-0008-0000-0A00-0000A0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3" name="Picture 363" descr="https://apps.fldfs.com/SURVEY/Images/spacer.gif">
          <a:extLst>
            <a:ext uri="{FF2B5EF4-FFF2-40B4-BE49-F238E27FC236}">
              <a16:creationId xmlns:a16="http://schemas.microsoft.com/office/drawing/2014/main" id="{00000000-0008-0000-0A00-0000A1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4" name="Picture 363" descr="https://apps.fldfs.com/SURVEY/Images/spacer.gif">
          <a:extLst>
            <a:ext uri="{FF2B5EF4-FFF2-40B4-BE49-F238E27FC236}">
              <a16:creationId xmlns:a16="http://schemas.microsoft.com/office/drawing/2014/main" id="{00000000-0008-0000-0A00-0000A2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5" name="Picture 363" descr="https://apps.fldfs.com/SURVEY/Images/spacer.gif">
          <a:extLst>
            <a:ext uri="{FF2B5EF4-FFF2-40B4-BE49-F238E27FC236}">
              <a16:creationId xmlns:a16="http://schemas.microsoft.com/office/drawing/2014/main" id="{00000000-0008-0000-0A00-0000A3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6" name="Picture 363" descr="https://apps.fldfs.com/SURVEY/Images/spacer.gif">
          <a:extLst>
            <a:ext uri="{FF2B5EF4-FFF2-40B4-BE49-F238E27FC236}">
              <a16:creationId xmlns:a16="http://schemas.microsoft.com/office/drawing/2014/main" id="{00000000-0008-0000-0A00-0000A4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7" name="Picture 363" descr="https://apps.fldfs.com/SURVEY/Images/spacer.gif">
          <a:extLst>
            <a:ext uri="{FF2B5EF4-FFF2-40B4-BE49-F238E27FC236}">
              <a16:creationId xmlns:a16="http://schemas.microsoft.com/office/drawing/2014/main" id="{00000000-0008-0000-0A00-0000A5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8" name="Picture 363" descr="https://apps.fldfs.com/SURVEY/Images/spacer.gif">
          <a:extLst>
            <a:ext uri="{FF2B5EF4-FFF2-40B4-BE49-F238E27FC236}">
              <a16:creationId xmlns:a16="http://schemas.microsoft.com/office/drawing/2014/main" id="{00000000-0008-0000-0A00-0000A6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19" name="Picture 363" descr="https://apps.fldfs.com/SURVEY/Images/spacer.gif">
          <a:extLst>
            <a:ext uri="{FF2B5EF4-FFF2-40B4-BE49-F238E27FC236}">
              <a16:creationId xmlns:a16="http://schemas.microsoft.com/office/drawing/2014/main" id="{00000000-0008-0000-0A00-0000A7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0" name="Picture 363" descr="https://apps.fldfs.com/SURVEY/Images/spacer.gif">
          <a:extLst>
            <a:ext uri="{FF2B5EF4-FFF2-40B4-BE49-F238E27FC236}">
              <a16:creationId xmlns:a16="http://schemas.microsoft.com/office/drawing/2014/main" id="{00000000-0008-0000-0A00-0000A8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1" name="Picture 363" descr="https://apps.fldfs.com/SURVEY/Images/spacer.gif">
          <a:extLst>
            <a:ext uri="{FF2B5EF4-FFF2-40B4-BE49-F238E27FC236}">
              <a16:creationId xmlns:a16="http://schemas.microsoft.com/office/drawing/2014/main" id="{00000000-0008-0000-0A00-0000A9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2" name="Picture 363" descr="https://apps.fldfs.com/SURVEY/Images/spacer.gif">
          <a:extLst>
            <a:ext uri="{FF2B5EF4-FFF2-40B4-BE49-F238E27FC236}">
              <a16:creationId xmlns:a16="http://schemas.microsoft.com/office/drawing/2014/main" id="{00000000-0008-0000-0A00-0000AA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3" name="Picture 363" descr="https://apps.fldfs.com/SURVEY/Images/spacer.gif">
          <a:extLst>
            <a:ext uri="{FF2B5EF4-FFF2-40B4-BE49-F238E27FC236}">
              <a16:creationId xmlns:a16="http://schemas.microsoft.com/office/drawing/2014/main" id="{00000000-0008-0000-0A00-0000AB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4" name="Picture 363" descr="https://apps.fldfs.com/SURVEY/Images/spacer.gif">
          <a:extLst>
            <a:ext uri="{FF2B5EF4-FFF2-40B4-BE49-F238E27FC236}">
              <a16:creationId xmlns:a16="http://schemas.microsoft.com/office/drawing/2014/main" id="{00000000-0008-0000-0A00-0000AC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5" name="Picture 363" descr="https://apps.fldfs.com/SURVEY/Images/spacer.gif">
          <a:extLst>
            <a:ext uri="{FF2B5EF4-FFF2-40B4-BE49-F238E27FC236}">
              <a16:creationId xmlns:a16="http://schemas.microsoft.com/office/drawing/2014/main" id="{00000000-0008-0000-0A00-0000AD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6" name="Picture 363" descr="https://apps.fldfs.com/SURVEY/Images/spacer.gif">
          <a:extLst>
            <a:ext uri="{FF2B5EF4-FFF2-40B4-BE49-F238E27FC236}">
              <a16:creationId xmlns:a16="http://schemas.microsoft.com/office/drawing/2014/main" id="{00000000-0008-0000-0A00-0000AE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7" name="Picture 363" descr="https://apps.fldfs.com/SURVEY/Images/spacer.gif">
          <a:extLst>
            <a:ext uri="{FF2B5EF4-FFF2-40B4-BE49-F238E27FC236}">
              <a16:creationId xmlns:a16="http://schemas.microsoft.com/office/drawing/2014/main" id="{00000000-0008-0000-0A00-0000AF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8" name="Picture 363" descr="https://apps.fldfs.com/SURVEY/Images/spacer.gif">
          <a:extLst>
            <a:ext uri="{FF2B5EF4-FFF2-40B4-BE49-F238E27FC236}">
              <a16:creationId xmlns:a16="http://schemas.microsoft.com/office/drawing/2014/main" id="{00000000-0008-0000-0A00-0000B0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29" name="Picture 363" descr="https://apps.fldfs.com/SURVEY/Images/spacer.gif">
          <a:extLst>
            <a:ext uri="{FF2B5EF4-FFF2-40B4-BE49-F238E27FC236}">
              <a16:creationId xmlns:a16="http://schemas.microsoft.com/office/drawing/2014/main" id="{00000000-0008-0000-0A00-0000B1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30" name="Picture 363" descr="https://apps.fldfs.com/SURVEY/Images/spacer.gif">
          <a:extLst>
            <a:ext uri="{FF2B5EF4-FFF2-40B4-BE49-F238E27FC236}">
              <a16:creationId xmlns:a16="http://schemas.microsoft.com/office/drawing/2014/main" id="{00000000-0008-0000-0A00-0000B2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31" name="Picture 363" descr="https://apps.fldfs.com/SURVEY/Images/spacer.gif">
          <a:extLst>
            <a:ext uri="{FF2B5EF4-FFF2-40B4-BE49-F238E27FC236}">
              <a16:creationId xmlns:a16="http://schemas.microsoft.com/office/drawing/2014/main" id="{00000000-0008-0000-0A00-0000B3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370</xdr:row>
      <xdr:rowOff>0</xdr:rowOff>
    </xdr:from>
    <xdr:to>
      <xdr:col>8</xdr:col>
      <xdr:colOff>9525</xdr:colOff>
      <xdr:row>370</xdr:row>
      <xdr:rowOff>9525</xdr:rowOff>
    </xdr:to>
    <xdr:pic>
      <xdr:nvPicPr>
        <xdr:cNvPr id="4532" name="Picture 363" descr="https://apps.fldfs.com/SURVEY/Images/spacer.gif">
          <a:extLst>
            <a:ext uri="{FF2B5EF4-FFF2-40B4-BE49-F238E27FC236}">
              <a16:creationId xmlns:a16="http://schemas.microsoft.com/office/drawing/2014/main" id="{00000000-0008-0000-0A00-0000B4110000}"/>
            </a:ext>
          </a:extLst>
        </xdr:cNvPr>
        <xdr:cNvPicPr>
          <a:picLocks noChangeAspect="1"/>
        </xdr:cNvPicPr>
      </xdr:nvPicPr>
      <xdr:blipFill>
        <a:blip xmlns:r="http://schemas.openxmlformats.org/officeDocument/2006/relationships" r:embed="rId1"/>
        <a:stretch>
          <a:fillRect/>
        </a:stretch>
      </xdr:blipFill>
      <xdr:spPr bwMode="auto">
        <a:xfrm>
          <a:off x="1400175" y="720566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33" name="Picture 363" descr="https://apps.fldfs.com/SURVEY/Images/spacer.gif">
          <a:extLst>
            <a:ext uri="{FF2B5EF4-FFF2-40B4-BE49-F238E27FC236}">
              <a16:creationId xmlns:a16="http://schemas.microsoft.com/office/drawing/2014/main" id="{00000000-0008-0000-0A00-0000B5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34" name="Picture 363" descr="https://apps.fldfs.com/SURVEY/Images/spacer.gif">
          <a:extLst>
            <a:ext uri="{FF2B5EF4-FFF2-40B4-BE49-F238E27FC236}">
              <a16:creationId xmlns:a16="http://schemas.microsoft.com/office/drawing/2014/main" id="{00000000-0008-0000-0A00-0000B6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35" name="Picture 363" descr="https://apps.fldfs.com/SURVEY/Images/spacer.gif">
          <a:extLst>
            <a:ext uri="{FF2B5EF4-FFF2-40B4-BE49-F238E27FC236}">
              <a16:creationId xmlns:a16="http://schemas.microsoft.com/office/drawing/2014/main" id="{00000000-0008-0000-0A00-0000B7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36" name="Picture 363" descr="https://apps.fldfs.com/SURVEY/Images/spacer.gif">
          <a:extLst>
            <a:ext uri="{FF2B5EF4-FFF2-40B4-BE49-F238E27FC236}">
              <a16:creationId xmlns:a16="http://schemas.microsoft.com/office/drawing/2014/main" id="{00000000-0008-0000-0A00-0000B8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37" name="Picture 363" descr="https://apps.fldfs.com/SURVEY/Images/spacer.gif">
          <a:extLst>
            <a:ext uri="{FF2B5EF4-FFF2-40B4-BE49-F238E27FC236}">
              <a16:creationId xmlns:a16="http://schemas.microsoft.com/office/drawing/2014/main" id="{00000000-0008-0000-0A00-0000B9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38" name="Picture 363" descr="https://apps.fldfs.com/SURVEY/Images/spacer.gif">
          <a:extLst>
            <a:ext uri="{FF2B5EF4-FFF2-40B4-BE49-F238E27FC236}">
              <a16:creationId xmlns:a16="http://schemas.microsoft.com/office/drawing/2014/main" id="{00000000-0008-0000-0A00-0000BA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39" name="Picture 363" descr="https://apps.fldfs.com/SURVEY/Images/spacer.gif">
          <a:extLst>
            <a:ext uri="{FF2B5EF4-FFF2-40B4-BE49-F238E27FC236}">
              <a16:creationId xmlns:a16="http://schemas.microsoft.com/office/drawing/2014/main" id="{00000000-0008-0000-0A00-0000BB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0" name="Picture 363" descr="https://apps.fldfs.com/SURVEY/Images/spacer.gif">
          <a:extLst>
            <a:ext uri="{FF2B5EF4-FFF2-40B4-BE49-F238E27FC236}">
              <a16:creationId xmlns:a16="http://schemas.microsoft.com/office/drawing/2014/main" id="{00000000-0008-0000-0A00-0000BC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1" name="Picture 363" descr="https://apps.fldfs.com/SURVEY/Images/spacer.gif">
          <a:extLst>
            <a:ext uri="{FF2B5EF4-FFF2-40B4-BE49-F238E27FC236}">
              <a16:creationId xmlns:a16="http://schemas.microsoft.com/office/drawing/2014/main" id="{00000000-0008-0000-0A00-0000BD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2" name="Picture 363" descr="https://apps.fldfs.com/SURVEY/Images/spacer.gif">
          <a:extLst>
            <a:ext uri="{FF2B5EF4-FFF2-40B4-BE49-F238E27FC236}">
              <a16:creationId xmlns:a16="http://schemas.microsoft.com/office/drawing/2014/main" id="{00000000-0008-0000-0A00-0000BE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3" name="Picture 363" descr="https://apps.fldfs.com/SURVEY/Images/spacer.gif">
          <a:extLst>
            <a:ext uri="{FF2B5EF4-FFF2-40B4-BE49-F238E27FC236}">
              <a16:creationId xmlns:a16="http://schemas.microsoft.com/office/drawing/2014/main" id="{00000000-0008-0000-0A00-0000BF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4" name="Picture 363" descr="https://apps.fldfs.com/SURVEY/Images/spacer.gif">
          <a:extLst>
            <a:ext uri="{FF2B5EF4-FFF2-40B4-BE49-F238E27FC236}">
              <a16:creationId xmlns:a16="http://schemas.microsoft.com/office/drawing/2014/main" id="{00000000-0008-0000-0A00-0000C0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5" name="Picture 363" descr="https://apps.fldfs.com/SURVEY/Images/spacer.gif">
          <a:extLst>
            <a:ext uri="{FF2B5EF4-FFF2-40B4-BE49-F238E27FC236}">
              <a16:creationId xmlns:a16="http://schemas.microsoft.com/office/drawing/2014/main" id="{00000000-0008-0000-0A00-0000C1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6" name="Picture 363" descr="https://apps.fldfs.com/SURVEY/Images/spacer.gif">
          <a:extLst>
            <a:ext uri="{FF2B5EF4-FFF2-40B4-BE49-F238E27FC236}">
              <a16:creationId xmlns:a16="http://schemas.microsoft.com/office/drawing/2014/main" id="{00000000-0008-0000-0A00-0000C2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7" name="Picture 363" descr="https://apps.fldfs.com/SURVEY/Images/spacer.gif">
          <a:extLst>
            <a:ext uri="{FF2B5EF4-FFF2-40B4-BE49-F238E27FC236}">
              <a16:creationId xmlns:a16="http://schemas.microsoft.com/office/drawing/2014/main" id="{00000000-0008-0000-0A00-0000C3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8" name="Picture 363" descr="https://apps.fldfs.com/SURVEY/Images/spacer.gif">
          <a:extLst>
            <a:ext uri="{FF2B5EF4-FFF2-40B4-BE49-F238E27FC236}">
              <a16:creationId xmlns:a16="http://schemas.microsoft.com/office/drawing/2014/main" id="{00000000-0008-0000-0A00-0000C4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49" name="Picture 363" descr="https://apps.fldfs.com/SURVEY/Images/spacer.gif">
          <a:extLst>
            <a:ext uri="{FF2B5EF4-FFF2-40B4-BE49-F238E27FC236}">
              <a16:creationId xmlns:a16="http://schemas.microsoft.com/office/drawing/2014/main" id="{00000000-0008-0000-0A00-0000C5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50" name="Picture 363" descr="https://apps.fldfs.com/SURVEY/Images/spacer.gif">
          <a:extLst>
            <a:ext uri="{FF2B5EF4-FFF2-40B4-BE49-F238E27FC236}">
              <a16:creationId xmlns:a16="http://schemas.microsoft.com/office/drawing/2014/main" id="{00000000-0008-0000-0A00-0000C6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51" name="Picture 363" descr="https://apps.fldfs.com/SURVEY/Images/spacer.gif">
          <a:extLst>
            <a:ext uri="{FF2B5EF4-FFF2-40B4-BE49-F238E27FC236}">
              <a16:creationId xmlns:a16="http://schemas.microsoft.com/office/drawing/2014/main" id="{00000000-0008-0000-0A00-0000C7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52" name="Picture 363" descr="https://apps.fldfs.com/SURVEY/Images/spacer.gif">
          <a:extLst>
            <a:ext uri="{FF2B5EF4-FFF2-40B4-BE49-F238E27FC236}">
              <a16:creationId xmlns:a16="http://schemas.microsoft.com/office/drawing/2014/main" id="{00000000-0008-0000-0A00-0000C8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371</xdr:row>
      <xdr:rowOff>0</xdr:rowOff>
    </xdr:from>
    <xdr:to>
      <xdr:col>8</xdr:col>
      <xdr:colOff>9525</xdr:colOff>
      <xdr:row>371</xdr:row>
      <xdr:rowOff>9525</xdr:rowOff>
    </xdr:to>
    <xdr:pic>
      <xdr:nvPicPr>
        <xdr:cNvPr id="4553" name="Picture 363" descr="https://apps.fldfs.com/SURVEY/Images/spacer.gif">
          <a:extLst>
            <a:ext uri="{FF2B5EF4-FFF2-40B4-BE49-F238E27FC236}">
              <a16:creationId xmlns:a16="http://schemas.microsoft.com/office/drawing/2014/main" id="{00000000-0008-0000-0A00-0000C9110000}"/>
            </a:ext>
          </a:extLst>
        </xdr:cNvPr>
        <xdr:cNvPicPr>
          <a:picLocks noChangeAspect="1"/>
        </xdr:cNvPicPr>
      </xdr:nvPicPr>
      <xdr:blipFill>
        <a:blip xmlns:r="http://schemas.openxmlformats.org/officeDocument/2006/relationships" r:embed="rId1"/>
        <a:stretch>
          <a:fillRect/>
        </a:stretch>
      </xdr:blipFill>
      <xdr:spPr bwMode="auto">
        <a:xfrm>
          <a:off x="1400175" y="72247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54" name="Picture 363" descr="https://apps.fldfs.com/SURVEY/Images/spacer.gif">
          <a:extLst>
            <a:ext uri="{FF2B5EF4-FFF2-40B4-BE49-F238E27FC236}">
              <a16:creationId xmlns:a16="http://schemas.microsoft.com/office/drawing/2014/main" id="{00000000-0008-0000-0A00-0000CA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55" name="Picture 363" descr="https://apps.fldfs.com/SURVEY/Images/spacer.gif">
          <a:extLst>
            <a:ext uri="{FF2B5EF4-FFF2-40B4-BE49-F238E27FC236}">
              <a16:creationId xmlns:a16="http://schemas.microsoft.com/office/drawing/2014/main" id="{00000000-0008-0000-0A00-0000CB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56" name="Picture 363" descr="https://apps.fldfs.com/SURVEY/Images/spacer.gif">
          <a:extLst>
            <a:ext uri="{FF2B5EF4-FFF2-40B4-BE49-F238E27FC236}">
              <a16:creationId xmlns:a16="http://schemas.microsoft.com/office/drawing/2014/main" id="{00000000-0008-0000-0A00-0000CC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57" name="Picture 363" descr="https://apps.fldfs.com/SURVEY/Images/spacer.gif">
          <a:extLst>
            <a:ext uri="{FF2B5EF4-FFF2-40B4-BE49-F238E27FC236}">
              <a16:creationId xmlns:a16="http://schemas.microsoft.com/office/drawing/2014/main" id="{00000000-0008-0000-0A00-0000CD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58" name="Picture 363" descr="https://apps.fldfs.com/SURVEY/Images/spacer.gif">
          <a:extLst>
            <a:ext uri="{FF2B5EF4-FFF2-40B4-BE49-F238E27FC236}">
              <a16:creationId xmlns:a16="http://schemas.microsoft.com/office/drawing/2014/main" id="{00000000-0008-0000-0A00-0000CE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59" name="Picture 363" descr="https://apps.fldfs.com/SURVEY/Images/spacer.gif">
          <a:extLst>
            <a:ext uri="{FF2B5EF4-FFF2-40B4-BE49-F238E27FC236}">
              <a16:creationId xmlns:a16="http://schemas.microsoft.com/office/drawing/2014/main" id="{00000000-0008-0000-0A00-0000CF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0" name="Picture 363" descr="https://apps.fldfs.com/SURVEY/Images/spacer.gif">
          <a:extLst>
            <a:ext uri="{FF2B5EF4-FFF2-40B4-BE49-F238E27FC236}">
              <a16:creationId xmlns:a16="http://schemas.microsoft.com/office/drawing/2014/main" id="{00000000-0008-0000-0A00-0000D0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1" name="Picture 363" descr="https://apps.fldfs.com/SURVEY/Images/spacer.gif">
          <a:extLst>
            <a:ext uri="{FF2B5EF4-FFF2-40B4-BE49-F238E27FC236}">
              <a16:creationId xmlns:a16="http://schemas.microsoft.com/office/drawing/2014/main" id="{00000000-0008-0000-0A00-0000D1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2" name="Picture 363" descr="https://apps.fldfs.com/SURVEY/Images/spacer.gif">
          <a:extLst>
            <a:ext uri="{FF2B5EF4-FFF2-40B4-BE49-F238E27FC236}">
              <a16:creationId xmlns:a16="http://schemas.microsoft.com/office/drawing/2014/main" id="{00000000-0008-0000-0A00-0000D2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3" name="Picture 363" descr="https://apps.fldfs.com/SURVEY/Images/spacer.gif">
          <a:extLst>
            <a:ext uri="{FF2B5EF4-FFF2-40B4-BE49-F238E27FC236}">
              <a16:creationId xmlns:a16="http://schemas.microsoft.com/office/drawing/2014/main" id="{00000000-0008-0000-0A00-0000D3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4" name="Picture 363" descr="https://apps.fldfs.com/SURVEY/Images/spacer.gif">
          <a:extLst>
            <a:ext uri="{FF2B5EF4-FFF2-40B4-BE49-F238E27FC236}">
              <a16:creationId xmlns:a16="http://schemas.microsoft.com/office/drawing/2014/main" id="{00000000-0008-0000-0A00-0000D4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5" name="Picture 363" descr="https://apps.fldfs.com/SURVEY/Images/spacer.gif">
          <a:extLst>
            <a:ext uri="{FF2B5EF4-FFF2-40B4-BE49-F238E27FC236}">
              <a16:creationId xmlns:a16="http://schemas.microsoft.com/office/drawing/2014/main" id="{00000000-0008-0000-0A00-0000D5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6" name="Picture 363" descr="https://apps.fldfs.com/SURVEY/Images/spacer.gif">
          <a:extLst>
            <a:ext uri="{FF2B5EF4-FFF2-40B4-BE49-F238E27FC236}">
              <a16:creationId xmlns:a16="http://schemas.microsoft.com/office/drawing/2014/main" id="{00000000-0008-0000-0A00-0000D6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7" name="Picture 363" descr="https://apps.fldfs.com/SURVEY/Images/spacer.gif">
          <a:extLst>
            <a:ext uri="{FF2B5EF4-FFF2-40B4-BE49-F238E27FC236}">
              <a16:creationId xmlns:a16="http://schemas.microsoft.com/office/drawing/2014/main" id="{00000000-0008-0000-0A00-0000D7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8" name="Picture 363" descr="https://apps.fldfs.com/SURVEY/Images/spacer.gif">
          <a:extLst>
            <a:ext uri="{FF2B5EF4-FFF2-40B4-BE49-F238E27FC236}">
              <a16:creationId xmlns:a16="http://schemas.microsoft.com/office/drawing/2014/main" id="{00000000-0008-0000-0A00-0000D8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69" name="Picture 363" descr="https://apps.fldfs.com/SURVEY/Images/spacer.gif">
          <a:extLst>
            <a:ext uri="{FF2B5EF4-FFF2-40B4-BE49-F238E27FC236}">
              <a16:creationId xmlns:a16="http://schemas.microsoft.com/office/drawing/2014/main" id="{00000000-0008-0000-0A00-0000D9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70" name="Picture 363" descr="https://apps.fldfs.com/SURVEY/Images/spacer.gif">
          <a:extLst>
            <a:ext uri="{FF2B5EF4-FFF2-40B4-BE49-F238E27FC236}">
              <a16:creationId xmlns:a16="http://schemas.microsoft.com/office/drawing/2014/main" id="{00000000-0008-0000-0A00-0000DA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71" name="Picture 363" descr="https://apps.fldfs.com/SURVEY/Images/spacer.gif">
          <a:extLst>
            <a:ext uri="{FF2B5EF4-FFF2-40B4-BE49-F238E27FC236}">
              <a16:creationId xmlns:a16="http://schemas.microsoft.com/office/drawing/2014/main" id="{00000000-0008-0000-0A00-0000DB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72" name="Picture 363" descr="https://apps.fldfs.com/SURVEY/Images/spacer.gif">
          <a:extLst>
            <a:ext uri="{FF2B5EF4-FFF2-40B4-BE49-F238E27FC236}">
              <a16:creationId xmlns:a16="http://schemas.microsoft.com/office/drawing/2014/main" id="{00000000-0008-0000-0A00-0000DC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73" name="Picture 363" descr="https://apps.fldfs.com/SURVEY/Images/spacer.gif">
          <a:extLst>
            <a:ext uri="{FF2B5EF4-FFF2-40B4-BE49-F238E27FC236}">
              <a16:creationId xmlns:a16="http://schemas.microsoft.com/office/drawing/2014/main" id="{00000000-0008-0000-0A00-0000DD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373</xdr:row>
      <xdr:rowOff>0</xdr:rowOff>
    </xdr:from>
    <xdr:to>
      <xdr:col>8</xdr:col>
      <xdr:colOff>9525</xdr:colOff>
      <xdr:row>373</xdr:row>
      <xdr:rowOff>9525</xdr:rowOff>
    </xdr:to>
    <xdr:pic>
      <xdr:nvPicPr>
        <xdr:cNvPr id="4574" name="Picture 363" descr="https://apps.fldfs.com/SURVEY/Images/spacer.gif">
          <a:extLst>
            <a:ext uri="{FF2B5EF4-FFF2-40B4-BE49-F238E27FC236}">
              <a16:creationId xmlns:a16="http://schemas.microsoft.com/office/drawing/2014/main" id="{00000000-0008-0000-0A00-0000DE110000}"/>
            </a:ext>
          </a:extLst>
        </xdr:cNvPr>
        <xdr:cNvPicPr>
          <a:picLocks noChangeAspect="1"/>
        </xdr:cNvPicPr>
      </xdr:nvPicPr>
      <xdr:blipFill>
        <a:blip xmlns:r="http://schemas.openxmlformats.org/officeDocument/2006/relationships" r:embed="rId1"/>
        <a:stretch>
          <a:fillRect/>
        </a:stretch>
      </xdr:blipFill>
      <xdr:spPr bwMode="auto">
        <a:xfrm>
          <a:off x="1400175" y="726281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75" name="Picture 363" descr="https://apps.fldfs.com/SURVEY/Images/spacer.gif">
          <a:extLst>
            <a:ext uri="{FF2B5EF4-FFF2-40B4-BE49-F238E27FC236}">
              <a16:creationId xmlns:a16="http://schemas.microsoft.com/office/drawing/2014/main" id="{00000000-0008-0000-0A00-0000DF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76" name="Picture 363" descr="https://apps.fldfs.com/SURVEY/Images/spacer.gif">
          <a:extLst>
            <a:ext uri="{FF2B5EF4-FFF2-40B4-BE49-F238E27FC236}">
              <a16:creationId xmlns:a16="http://schemas.microsoft.com/office/drawing/2014/main" id="{00000000-0008-0000-0A00-0000E0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77" name="Picture 363" descr="https://apps.fldfs.com/SURVEY/Images/spacer.gif">
          <a:extLst>
            <a:ext uri="{FF2B5EF4-FFF2-40B4-BE49-F238E27FC236}">
              <a16:creationId xmlns:a16="http://schemas.microsoft.com/office/drawing/2014/main" id="{00000000-0008-0000-0A00-0000E1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78" name="Picture 363" descr="https://apps.fldfs.com/SURVEY/Images/spacer.gif">
          <a:extLst>
            <a:ext uri="{FF2B5EF4-FFF2-40B4-BE49-F238E27FC236}">
              <a16:creationId xmlns:a16="http://schemas.microsoft.com/office/drawing/2014/main" id="{00000000-0008-0000-0A00-0000E2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79" name="Picture 363" descr="https://apps.fldfs.com/SURVEY/Images/spacer.gif">
          <a:extLst>
            <a:ext uri="{FF2B5EF4-FFF2-40B4-BE49-F238E27FC236}">
              <a16:creationId xmlns:a16="http://schemas.microsoft.com/office/drawing/2014/main" id="{00000000-0008-0000-0A00-0000E3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0" name="Picture 363" descr="https://apps.fldfs.com/SURVEY/Images/spacer.gif">
          <a:extLst>
            <a:ext uri="{FF2B5EF4-FFF2-40B4-BE49-F238E27FC236}">
              <a16:creationId xmlns:a16="http://schemas.microsoft.com/office/drawing/2014/main" id="{00000000-0008-0000-0A00-0000E4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1" name="Picture 363" descr="https://apps.fldfs.com/SURVEY/Images/spacer.gif">
          <a:extLst>
            <a:ext uri="{FF2B5EF4-FFF2-40B4-BE49-F238E27FC236}">
              <a16:creationId xmlns:a16="http://schemas.microsoft.com/office/drawing/2014/main" id="{00000000-0008-0000-0A00-0000E5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2" name="Picture 363" descr="https://apps.fldfs.com/SURVEY/Images/spacer.gif">
          <a:extLst>
            <a:ext uri="{FF2B5EF4-FFF2-40B4-BE49-F238E27FC236}">
              <a16:creationId xmlns:a16="http://schemas.microsoft.com/office/drawing/2014/main" id="{00000000-0008-0000-0A00-0000E6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3" name="Picture 363" descr="https://apps.fldfs.com/SURVEY/Images/spacer.gif">
          <a:extLst>
            <a:ext uri="{FF2B5EF4-FFF2-40B4-BE49-F238E27FC236}">
              <a16:creationId xmlns:a16="http://schemas.microsoft.com/office/drawing/2014/main" id="{00000000-0008-0000-0A00-0000E7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4" name="Picture 363" descr="https://apps.fldfs.com/SURVEY/Images/spacer.gif">
          <a:extLst>
            <a:ext uri="{FF2B5EF4-FFF2-40B4-BE49-F238E27FC236}">
              <a16:creationId xmlns:a16="http://schemas.microsoft.com/office/drawing/2014/main" id="{00000000-0008-0000-0A00-0000E8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5" name="Picture 363" descr="https://apps.fldfs.com/SURVEY/Images/spacer.gif">
          <a:extLst>
            <a:ext uri="{FF2B5EF4-FFF2-40B4-BE49-F238E27FC236}">
              <a16:creationId xmlns:a16="http://schemas.microsoft.com/office/drawing/2014/main" id="{00000000-0008-0000-0A00-0000E9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6" name="Picture 363" descr="https://apps.fldfs.com/SURVEY/Images/spacer.gif">
          <a:extLst>
            <a:ext uri="{FF2B5EF4-FFF2-40B4-BE49-F238E27FC236}">
              <a16:creationId xmlns:a16="http://schemas.microsoft.com/office/drawing/2014/main" id="{00000000-0008-0000-0A00-0000EA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7" name="Picture 363" descr="https://apps.fldfs.com/SURVEY/Images/spacer.gif">
          <a:extLst>
            <a:ext uri="{FF2B5EF4-FFF2-40B4-BE49-F238E27FC236}">
              <a16:creationId xmlns:a16="http://schemas.microsoft.com/office/drawing/2014/main" id="{00000000-0008-0000-0A00-0000EB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8" name="Picture 363" descr="https://apps.fldfs.com/SURVEY/Images/spacer.gif">
          <a:extLst>
            <a:ext uri="{FF2B5EF4-FFF2-40B4-BE49-F238E27FC236}">
              <a16:creationId xmlns:a16="http://schemas.microsoft.com/office/drawing/2014/main" id="{00000000-0008-0000-0A00-0000EC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89" name="Picture 363" descr="https://apps.fldfs.com/SURVEY/Images/spacer.gif">
          <a:extLst>
            <a:ext uri="{FF2B5EF4-FFF2-40B4-BE49-F238E27FC236}">
              <a16:creationId xmlns:a16="http://schemas.microsoft.com/office/drawing/2014/main" id="{00000000-0008-0000-0A00-0000ED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90" name="Picture 363" descr="https://apps.fldfs.com/SURVEY/Images/spacer.gif">
          <a:extLst>
            <a:ext uri="{FF2B5EF4-FFF2-40B4-BE49-F238E27FC236}">
              <a16:creationId xmlns:a16="http://schemas.microsoft.com/office/drawing/2014/main" id="{00000000-0008-0000-0A00-0000EE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91" name="Picture 363" descr="https://apps.fldfs.com/SURVEY/Images/spacer.gif">
          <a:extLst>
            <a:ext uri="{FF2B5EF4-FFF2-40B4-BE49-F238E27FC236}">
              <a16:creationId xmlns:a16="http://schemas.microsoft.com/office/drawing/2014/main" id="{00000000-0008-0000-0A00-0000EF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92" name="Picture 363" descr="https://apps.fldfs.com/SURVEY/Images/spacer.gif">
          <a:extLst>
            <a:ext uri="{FF2B5EF4-FFF2-40B4-BE49-F238E27FC236}">
              <a16:creationId xmlns:a16="http://schemas.microsoft.com/office/drawing/2014/main" id="{00000000-0008-0000-0A00-0000F0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93" name="Picture 363" descr="https://apps.fldfs.com/SURVEY/Images/spacer.gif">
          <a:extLst>
            <a:ext uri="{FF2B5EF4-FFF2-40B4-BE49-F238E27FC236}">
              <a16:creationId xmlns:a16="http://schemas.microsoft.com/office/drawing/2014/main" id="{00000000-0008-0000-0A00-0000F1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94" name="Picture 363" descr="https://apps.fldfs.com/SURVEY/Images/spacer.gif">
          <a:extLst>
            <a:ext uri="{FF2B5EF4-FFF2-40B4-BE49-F238E27FC236}">
              <a16:creationId xmlns:a16="http://schemas.microsoft.com/office/drawing/2014/main" id="{00000000-0008-0000-0A00-0000F2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374</xdr:row>
      <xdr:rowOff>0</xdr:rowOff>
    </xdr:from>
    <xdr:to>
      <xdr:col>8</xdr:col>
      <xdr:colOff>9525</xdr:colOff>
      <xdr:row>374</xdr:row>
      <xdr:rowOff>9525</xdr:rowOff>
    </xdr:to>
    <xdr:pic>
      <xdr:nvPicPr>
        <xdr:cNvPr id="4595" name="Picture 363" descr="https://apps.fldfs.com/SURVEY/Images/spacer.gif">
          <a:extLst>
            <a:ext uri="{FF2B5EF4-FFF2-40B4-BE49-F238E27FC236}">
              <a16:creationId xmlns:a16="http://schemas.microsoft.com/office/drawing/2014/main" id="{00000000-0008-0000-0A00-0000F3110000}"/>
            </a:ext>
          </a:extLst>
        </xdr:cNvPr>
        <xdr:cNvPicPr>
          <a:picLocks noChangeAspect="1"/>
        </xdr:cNvPicPr>
      </xdr:nvPicPr>
      <xdr:blipFill>
        <a:blip xmlns:r="http://schemas.openxmlformats.org/officeDocument/2006/relationships" r:embed="rId1"/>
        <a:stretch>
          <a:fillRect/>
        </a:stretch>
      </xdr:blipFill>
      <xdr:spPr bwMode="auto">
        <a:xfrm>
          <a:off x="1400175" y="728186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596" name="Picture 363" descr="https://apps.fldfs.com/SURVEY/Images/spacer.gif">
          <a:extLst>
            <a:ext uri="{FF2B5EF4-FFF2-40B4-BE49-F238E27FC236}">
              <a16:creationId xmlns:a16="http://schemas.microsoft.com/office/drawing/2014/main" id="{00000000-0008-0000-0A00-0000F4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597" name="Picture 363" descr="https://apps.fldfs.com/SURVEY/Images/spacer.gif">
          <a:extLst>
            <a:ext uri="{FF2B5EF4-FFF2-40B4-BE49-F238E27FC236}">
              <a16:creationId xmlns:a16="http://schemas.microsoft.com/office/drawing/2014/main" id="{00000000-0008-0000-0A00-0000F5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598" name="Picture 363" descr="https://apps.fldfs.com/SURVEY/Images/spacer.gif">
          <a:extLst>
            <a:ext uri="{FF2B5EF4-FFF2-40B4-BE49-F238E27FC236}">
              <a16:creationId xmlns:a16="http://schemas.microsoft.com/office/drawing/2014/main" id="{00000000-0008-0000-0A00-0000F6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599" name="Picture 363" descr="https://apps.fldfs.com/SURVEY/Images/spacer.gif">
          <a:extLst>
            <a:ext uri="{FF2B5EF4-FFF2-40B4-BE49-F238E27FC236}">
              <a16:creationId xmlns:a16="http://schemas.microsoft.com/office/drawing/2014/main" id="{00000000-0008-0000-0A00-0000F7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0" name="Picture 363" descr="https://apps.fldfs.com/SURVEY/Images/spacer.gif">
          <a:extLst>
            <a:ext uri="{FF2B5EF4-FFF2-40B4-BE49-F238E27FC236}">
              <a16:creationId xmlns:a16="http://schemas.microsoft.com/office/drawing/2014/main" id="{00000000-0008-0000-0A00-0000F8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1" name="Picture 363" descr="https://apps.fldfs.com/SURVEY/Images/spacer.gif">
          <a:extLst>
            <a:ext uri="{FF2B5EF4-FFF2-40B4-BE49-F238E27FC236}">
              <a16:creationId xmlns:a16="http://schemas.microsoft.com/office/drawing/2014/main" id="{00000000-0008-0000-0A00-0000F9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2" name="Picture 363" descr="https://apps.fldfs.com/SURVEY/Images/spacer.gif">
          <a:extLst>
            <a:ext uri="{FF2B5EF4-FFF2-40B4-BE49-F238E27FC236}">
              <a16:creationId xmlns:a16="http://schemas.microsoft.com/office/drawing/2014/main" id="{00000000-0008-0000-0A00-0000FA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3" name="Picture 363" descr="https://apps.fldfs.com/SURVEY/Images/spacer.gif">
          <a:extLst>
            <a:ext uri="{FF2B5EF4-FFF2-40B4-BE49-F238E27FC236}">
              <a16:creationId xmlns:a16="http://schemas.microsoft.com/office/drawing/2014/main" id="{00000000-0008-0000-0A00-0000FB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4" name="Picture 363" descr="https://apps.fldfs.com/SURVEY/Images/spacer.gif">
          <a:extLst>
            <a:ext uri="{FF2B5EF4-FFF2-40B4-BE49-F238E27FC236}">
              <a16:creationId xmlns:a16="http://schemas.microsoft.com/office/drawing/2014/main" id="{00000000-0008-0000-0A00-0000FC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5" name="Picture 363" descr="https://apps.fldfs.com/SURVEY/Images/spacer.gif">
          <a:extLst>
            <a:ext uri="{FF2B5EF4-FFF2-40B4-BE49-F238E27FC236}">
              <a16:creationId xmlns:a16="http://schemas.microsoft.com/office/drawing/2014/main" id="{00000000-0008-0000-0A00-0000FD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6" name="Picture 363" descr="https://apps.fldfs.com/SURVEY/Images/spacer.gif">
          <a:extLst>
            <a:ext uri="{FF2B5EF4-FFF2-40B4-BE49-F238E27FC236}">
              <a16:creationId xmlns:a16="http://schemas.microsoft.com/office/drawing/2014/main" id="{00000000-0008-0000-0A00-0000FE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7" name="Picture 363" descr="https://apps.fldfs.com/SURVEY/Images/spacer.gif">
          <a:extLst>
            <a:ext uri="{FF2B5EF4-FFF2-40B4-BE49-F238E27FC236}">
              <a16:creationId xmlns:a16="http://schemas.microsoft.com/office/drawing/2014/main" id="{00000000-0008-0000-0A00-0000FF11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8" name="Picture 363" descr="https://apps.fldfs.com/SURVEY/Images/spacer.gif">
          <a:extLst>
            <a:ext uri="{FF2B5EF4-FFF2-40B4-BE49-F238E27FC236}">
              <a16:creationId xmlns:a16="http://schemas.microsoft.com/office/drawing/2014/main" id="{00000000-0008-0000-0A00-000000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09" name="Picture 363" descr="https://apps.fldfs.com/SURVEY/Images/spacer.gif">
          <a:extLst>
            <a:ext uri="{FF2B5EF4-FFF2-40B4-BE49-F238E27FC236}">
              <a16:creationId xmlns:a16="http://schemas.microsoft.com/office/drawing/2014/main" id="{00000000-0008-0000-0A00-000001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10" name="Picture 363" descr="https://apps.fldfs.com/SURVEY/Images/spacer.gif">
          <a:extLst>
            <a:ext uri="{FF2B5EF4-FFF2-40B4-BE49-F238E27FC236}">
              <a16:creationId xmlns:a16="http://schemas.microsoft.com/office/drawing/2014/main" id="{00000000-0008-0000-0A00-000002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11" name="Picture 363" descr="https://apps.fldfs.com/SURVEY/Images/spacer.gif">
          <a:extLst>
            <a:ext uri="{FF2B5EF4-FFF2-40B4-BE49-F238E27FC236}">
              <a16:creationId xmlns:a16="http://schemas.microsoft.com/office/drawing/2014/main" id="{00000000-0008-0000-0A00-000003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12" name="Picture 363" descr="https://apps.fldfs.com/SURVEY/Images/spacer.gif">
          <a:extLst>
            <a:ext uri="{FF2B5EF4-FFF2-40B4-BE49-F238E27FC236}">
              <a16:creationId xmlns:a16="http://schemas.microsoft.com/office/drawing/2014/main" id="{00000000-0008-0000-0A00-000004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13" name="Picture 363" descr="https://apps.fldfs.com/SURVEY/Images/spacer.gif">
          <a:extLst>
            <a:ext uri="{FF2B5EF4-FFF2-40B4-BE49-F238E27FC236}">
              <a16:creationId xmlns:a16="http://schemas.microsoft.com/office/drawing/2014/main" id="{00000000-0008-0000-0A00-000005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14" name="Picture 363" descr="https://apps.fldfs.com/SURVEY/Images/spacer.gif">
          <a:extLst>
            <a:ext uri="{FF2B5EF4-FFF2-40B4-BE49-F238E27FC236}">
              <a16:creationId xmlns:a16="http://schemas.microsoft.com/office/drawing/2014/main" id="{00000000-0008-0000-0A00-000006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15" name="Picture 363" descr="https://apps.fldfs.com/SURVEY/Images/spacer.gif">
          <a:extLst>
            <a:ext uri="{FF2B5EF4-FFF2-40B4-BE49-F238E27FC236}">
              <a16:creationId xmlns:a16="http://schemas.microsoft.com/office/drawing/2014/main" id="{00000000-0008-0000-0A00-000007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375</xdr:row>
      <xdr:rowOff>0</xdr:rowOff>
    </xdr:from>
    <xdr:to>
      <xdr:col>8</xdr:col>
      <xdr:colOff>9525</xdr:colOff>
      <xdr:row>375</xdr:row>
      <xdr:rowOff>9525</xdr:rowOff>
    </xdr:to>
    <xdr:pic>
      <xdr:nvPicPr>
        <xdr:cNvPr id="4616" name="Picture 363" descr="https://apps.fldfs.com/SURVEY/Images/spacer.gif">
          <a:extLst>
            <a:ext uri="{FF2B5EF4-FFF2-40B4-BE49-F238E27FC236}">
              <a16:creationId xmlns:a16="http://schemas.microsoft.com/office/drawing/2014/main" id="{00000000-0008-0000-0A00-000008120000}"/>
            </a:ext>
          </a:extLst>
        </xdr:cNvPr>
        <xdr:cNvPicPr>
          <a:picLocks noChangeAspect="1"/>
        </xdr:cNvPicPr>
      </xdr:nvPicPr>
      <xdr:blipFill>
        <a:blip xmlns:r="http://schemas.openxmlformats.org/officeDocument/2006/relationships" r:embed="rId1"/>
        <a:stretch>
          <a:fillRect/>
        </a:stretch>
      </xdr:blipFill>
      <xdr:spPr bwMode="auto">
        <a:xfrm>
          <a:off x="1400175" y="730091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17" name="Picture 363" descr="https://apps.fldfs.com/SURVEY/Images/spacer.gif">
          <a:extLst>
            <a:ext uri="{FF2B5EF4-FFF2-40B4-BE49-F238E27FC236}">
              <a16:creationId xmlns:a16="http://schemas.microsoft.com/office/drawing/2014/main" id="{00000000-0008-0000-0A00-000009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18" name="Picture 363" descr="https://apps.fldfs.com/SURVEY/Images/spacer.gif">
          <a:extLst>
            <a:ext uri="{FF2B5EF4-FFF2-40B4-BE49-F238E27FC236}">
              <a16:creationId xmlns:a16="http://schemas.microsoft.com/office/drawing/2014/main" id="{00000000-0008-0000-0A00-00000A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19" name="Picture 363" descr="https://apps.fldfs.com/SURVEY/Images/spacer.gif">
          <a:extLst>
            <a:ext uri="{FF2B5EF4-FFF2-40B4-BE49-F238E27FC236}">
              <a16:creationId xmlns:a16="http://schemas.microsoft.com/office/drawing/2014/main" id="{00000000-0008-0000-0A00-00000B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0" name="Picture 363" descr="https://apps.fldfs.com/SURVEY/Images/spacer.gif">
          <a:extLst>
            <a:ext uri="{FF2B5EF4-FFF2-40B4-BE49-F238E27FC236}">
              <a16:creationId xmlns:a16="http://schemas.microsoft.com/office/drawing/2014/main" id="{00000000-0008-0000-0A00-00000C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1" name="Picture 363" descr="https://apps.fldfs.com/SURVEY/Images/spacer.gif">
          <a:extLst>
            <a:ext uri="{FF2B5EF4-FFF2-40B4-BE49-F238E27FC236}">
              <a16:creationId xmlns:a16="http://schemas.microsoft.com/office/drawing/2014/main" id="{00000000-0008-0000-0A00-00000D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2" name="Picture 363" descr="https://apps.fldfs.com/SURVEY/Images/spacer.gif">
          <a:extLst>
            <a:ext uri="{FF2B5EF4-FFF2-40B4-BE49-F238E27FC236}">
              <a16:creationId xmlns:a16="http://schemas.microsoft.com/office/drawing/2014/main" id="{00000000-0008-0000-0A00-00000E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3" name="Picture 363" descr="https://apps.fldfs.com/SURVEY/Images/spacer.gif">
          <a:extLst>
            <a:ext uri="{FF2B5EF4-FFF2-40B4-BE49-F238E27FC236}">
              <a16:creationId xmlns:a16="http://schemas.microsoft.com/office/drawing/2014/main" id="{00000000-0008-0000-0A00-00000F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4" name="Picture 363" descr="https://apps.fldfs.com/SURVEY/Images/spacer.gif">
          <a:extLst>
            <a:ext uri="{FF2B5EF4-FFF2-40B4-BE49-F238E27FC236}">
              <a16:creationId xmlns:a16="http://schemas.microsoft.com/office/drawing/2014/main" id="{00000000-0008-0000-0A00-000010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5" name="Picture 363" descr="https://apps.fldfs.com/SURVEY/Images/spacer.gif">
          <a:extLst>
            <a:ext uri="{FF2B5EF4-FFF2-40B4-BE49-F238E27FC236}">
              <a16:creationId xmlns:a16="http://schemas.microsoft.com/office/drawing/2014/main" id="{00000000-0008-0000-0A00-000011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6" name="Picture 363" descr="https://apps.fldfs.com/SURVEY/Images/spacer.gif">
          <a:extLst>
            <a:ext uri="{FF2B5EF4-FFF2-40B4-BE49-F238E27FC236}">
              <a16:creationId xmlns:a16="http://schemas.microsoft.com/office/drawing/2014/main" id="{00000000-0008-0000-0A00-000012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7" name="Picture 363" descr="https://apps.fldfs.com/SURVEY/Images/spacer.gif">
          <a:extLst>
            <a:ext uri="{FF2B5EF4-FFF2-40B4-BE49-F238E27FC236}">
              <a16:creationId xmlns:a16="http://schemas.microsoft.com/office/drawing/2014/main" id="{00000000-0008-0000-0A00-000013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8" name="Picture 363" descr="https://apps.fldfs.com/SURVEY/Images/spacer.gif">
          <a:extLst>
            <a:ext uri="{FF2B5EF4-FFF2-40B4-BE49-F238E27FC236}">
              <a16:creationId xmlns:a16="http://schemas.microsoft.com/office/drawing/2014/main" id="{00000000-0008-0000-0A00-000014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29" name="Picture 363" descr="https://apps.fldfs.com/SURVEY/Images/spacer.gif">
          <a:extLst>
            <a:ext uri="{FF2B5EF4-FFF2-40B4-BE49-F238E27FC236}">
              <a16:creationId xmlns:a16="http://schemas.microsoft.com/office/drawing/2014/main" id="{00000000-0008-0000-0A00-000015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0" name="Picture 363" descr="https://apps.fldfs.com/SURVEY/Images/spacer.gif">
          <a:extLst>
            <a:ext uri="{FF2B5EF4-FFF2-40B4-BE49-F238E27FC236}">
              <a16:creationId xmlns:a16="http://schemas.microsoft.com/office/drawing/2014/main" id="{00000000-0008-0000-0A00-000016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1" name="Picture 363" descr="https://apps.fldfs.com/SURVEY/Images/spacer.gif">
          <a:extLst>
            <a:ext uri="{FF2B5EF4-FFF2-40B4-BE49-F238E27FC236}">
              <a16:creationId xmlns:a16="http://schemas.microsoft.com/office/drawing/2014/main" id="{00000000-0008-0000-0A00-000017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2" name="Picture 363" descr="https://apps.fldfs.com/SURVEY/Images/spacer.gif">
          <a:extLst>
            <a:ext uri="{FF2B5EF4-FFF2-40B4-BE49-F238E27FC236}">
              <a16:creationId xmlns:a16="http://schemas.microsoft.com/office/drawing/2014/main" id="{00000000-0008-0000-0A00-000018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3" name="Picture 363" descr="https://apps.fldfs.com/SURVEY/Images/spacer.gif">
          <a:extLst>
            <a:ext uri="{FF2B5EF4-FFF2-40B4-BE49-F238E27FC236}">
              <a16:creationId xmlns:a16="http://schemas.microsoft.com/office/drawing/2014/main" id="{00000000-0008-0000-0A00-000019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4" name="Picture 363" descr="https://apps.fldfs.com/SURVEY/Images/spacer.gif">
          <a:extLst>
            <a:ext uri="{FF2B5EF4-FFF2-40B4-BE49-F238E27FC236}">
              <a16:creationId xmlns:a16="http://schemas.microsoft.com/office/drawing/2014/main" id="{00000000-0008-0000-0A00-00001A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5" name="Picture 363" descr="https://apps.fldfs.com/SURVEY/Images/spacer.gif">
          <a:extLst>
            <a:ext uri="{FF2B5EF4-FFF2-40B4-BE49-F238E27FC236}">
              <a16:creationId xmlns:a16="http://schemas.microsoft.com/office/drawing/2014/main" id="{00000000-0008-0000-0A00-00001B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6" name="Picture 363" descr="https://apps.fldfs.com/SURVEY/Images/spacer.gif">
          <a:extLst>
            <a:ext uri="{FF2B5EF4-FFF2-40B4-BE49-F238E27FC236}">
              <a16:creationId xmlns:a16="http://schemas.microsoft.com/office/drawing/2014/main" id="{00000000-0008-0000-0A00-00001C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376</xdr:row>
      <xdr:rowOff>0</xdr:rowOff>
    </xdr:from>
    <xdr:to>
      <xdr:col>8</xdr:col>
      <xdr:colOff>9525</xdr:colOff>
      <xdr:row>376</xdr:row>
      <xdr:rowOff>9525</xdr:rowOff>
    </xdr:to>
    <xdr:pic>
      <xdr:nvPicPr>
        <xdr:cNvPr id="4637" name="Picture 363" descr="https://apps.fldfs.com/SURVEY/Images/spacer.gif">
          <a:extLst>
            <a:ext uri="{FF2B5EF4-FFF2-40B4-BE49-F238E27FC236}">
              <a16:creationId xmlns:a16="http://schemas.microsoft.com/office/drawing/2014/main" id="{00000000-0008-0000-0A00-00001D120000}"/>
            </a:ext>
          </a:extLst>
        </xdr:cNvPr>
        <xdr:cNvPicPr>
          <a:picLocks noChangeAspect="1"/>
        </xdr:cNvPicPr>
      </xdr:nvPicPr>
      <xdr:blipFill>
        <a:blip xmlns:r="http://schemas.openxmlformats.org/officeDocument/2006/relationships" r:embed="rId1"/>
        <a:stretch>
          <a:fillRect/>
        </a:stretch>
      </xdr:blipFill>
      <xdr:spPr bwMode="auto">
        <a:xfrm>
          <a:off x="1400175" y="731996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38" name="Picture 363" descr="https://apps.fldfs.com/SURVEY/Images/spacer.gif">
          <a:extLst>
            <a:ext uri="{FF2B5EF4-FFF2-40B4-BE49-F238E27FC236}">
              <a16:creationId xmlns:a16="http://schemas.microsoft.com/office/drawing/2014/main" id="{00000000-0008-0000-0A00-00001E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39" name="Picture 363" descr="https://apps.fldfs.com/SURVEY/Images/spacer.gif">
          <a:extLst>
            <a:ext uri="{FF2B5EF4-FFF2-40B4-BE49-F238E27FC236}">
              <a16:creationId xmlns:a16="http://schemas.microsoft.com/office/drawing/2014/main" id="{00000000-0008-0000-0A00-00001F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0" name="Picture 363" descr="https://apps.fldfs.com/SURVEY/Images/spacer.gif">
          <a:extLst>
            <a:ext uri="{FF2B5EF4-FFF2-40B4-BE49-F238E27FC236}">
              <a16:creationId xmlns:a16="http://schemas.microsoft.com/office/drawing/2014/main" id="{00000000-0008-0000-0A00-000020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1" name="Picture 363" descr="https://apps.fldfs.com/SURVEY/Images/spacer.gif">
          <a:extLst>
            <a:ext uri="{FF2B5EF4-FFF2-40B4-BE49-F238E27FC236}">
              <a16:creationId xmlns:a16="http://schemas.microsoft.com/office/drawing/2014/main" id="{00000000-0008-0000-0A00-000021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2" name="Picture 363" descr="https://apps.fldfs.com/SURVEY/Images/spacer.gif">
          <a:extLst>
            <a:ext uri="{FF2B5EF4-FFF2-40B4-BE49-F238E27FC236}">
              <a16:creationId xmlns:a16="http://schemas.microsoft.com/office/drawing/2014/main" id="{00000000-0008-0000-0A00-000022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3" name="Picture 363" descr="https://apps.fldfs.com/SURVEY/Images/spacer.gif">
          <a:extLst>
            <a:ext uri="{FF2B5EF4-FFF2-40B4-BE49-F238E27FC236}">
              <a16:creationId xmlns:a16="http://schemas.microsoft.com/office/drawing/2014/main" id="{00000000-0008-0000-0A00-000023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4" name="Picture 363" descr="https://apps.fldfs.com/SURVEY/Images/spacer.gif">
          <a:extLst>
            <a:ext uri="{FF2B5EF4-FFF2-40B4-BE49-F238E27FC236}">
              <a16:creationId xmlns:a16="http://schemas.microsoft.com/office/drawing/2014/main" id="{00000000-0008-0000-0A00-000024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5" name="Picture 363" descr="https://apps.fldfs.com/SURVEY/Images/spacer.gif">
          <a:extLst>
            <a:ext uri="{FF2B5EF4-FFF2-40B4-BE49-F238E27FC236}">
              <a16:creationId xmlns:a16="http://schemas.microsoft.com/office/drawing/2014/main" id="{00000000-0008-0000-0A00-000025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6" name="Picture 363" descr="https://apps.fldfs.com/SURVEY/Images/spacer.gif">
          <a:extLst>
            <a:ext uri="{FF2B5EF4-FFF2-40B4-BE49-F238E27FC236}">
              <a16:creationId xmlns:a16="http://schemas.microsoft.com/office/drawing/2014/main" id="{00000000-0008-0000-0A00-000026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7" name="Picture 363" descr="https://apps.fldfs.com/SURVEY/Images/spacer.gif">
          <a:extLst>
            <a:ext uri="{FF2B5EF4-FFF2-40B4-BE49-F238E27FC236}">
              <a16:creationId xmlns:a16="http://schemas.microsoft.com/office/drawing/2014/main" id="{00000000-0008-0000-0A00-000027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8" name="Picture 363" descr="https://apps.fldfs.com/SURVEY/Images/spacer.gif">
          <a:extLst>
            <a:ext uri="{FF2B5EF4-FFF2-40B4-BE49-F238E27FC236}">
              <a16:creationId xmlns:a16="http://schemas.microsoft.com/office/drawing/2014/main" id="{00000000-0008-0000-0A00-000028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49" name="Picture 363" descr="https://apps.fldfs.com/SURVEY/Images/spacer.gif">
          <a:extLst>
            <a:ext uri="{FF2B5EF4-FFF2-40B4-BE49-F238E27FC236}">
              <a16:creationId xmlns:a16="http://schemas.microsoft.com/office/drawing/2014/main" id="{00000000-0008-0000-0A00-000029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0" name="Picture 363" descr="https://apps.fldfs.com/SURVEY/Images/spacer.gif">
          <a:extLst>
            <a:ext uri="{FF2B5EF4-FFF2-40B4-BE49-F238E27FC236}">
              <a16:creationId xmlns:a16="http://schemas.microsoft.com/office/drawing/2014/main" id="{00000000-0008-0000-0A00-00002A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1" name="Picture 363" descr="https://apps.fldfs.com/SURVEY/Images/spacer.gif">
          <a:extLst>
            <a:ext uri="{FF2B5EF4-FFF2-40B4-BE49-F238E27FC236}">
              <a16:creationId xmlns:a16="http://schemas.microsoft.com/office/drawing/2014/main" id="{00000000-0008-0000-0A00-00002B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2" name="Picture 363" descr="https://apps.fldfs.com/SURVEY/Images/spacer.gif">
          <a:extLst>
            <a:ext uri="{FF2B5EF4-FFF2-40B4-BE49-F238E27FC236}">
              <a16:creationId xmlns:a16="http://schemas.microsoft.com/office/drawing/2014/main" id="{00000000-0008-0000-0A00-00002C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3" name="Picture 363" descr="https://apps.fldfs.com/SURVEY/Images/spacer.gif">
          <a:extLst>
            <a:ext uri="{FF2B5EF4-FFF2-40B4-BE49-F238E27FC236}">
              <a16:creationId xmlns:a16="http://schemas.microsoft.com/office/drawing/2014/main" id="{00000000-0008-0000-0A00-00002D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4" name="Picture 363" descr="https://apps.fldfs.com/SURVEY/Images/spacer.gif">
          <a:extLst>
            <a:ext uri="{FF2B5EF4-FFF2-40B4-BE49-F238E27FC236}">
              <a16:creationId xmlns:a16="http://schemas.microsoft.com/office/drawing/2014/main" id="{00000000-0008-0000-0A00-00002E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5" name="Picture 363" descr="https://apps.fldfs.com/SURVEY/Images/spacer.gif">
          <a:extLst>
            <a:ext uri="{FF2B5EF4-FFF2-40B4-BE49-F238E27FC236}">
              <a16:creationId xmlns:a16="http://schemas.microsoft.com/office/drawing/2014/main" id="{00000000-0008-0000-0A00-00002F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6" name="Picture 363" descr="https://apps.fldfs.com/SURVEY/Images/spacer.gif">
          <a:extLst>
            <a:ext uri="{FF2B5EF4-FFF2-40B4-BE49-F238E27FC236}">
              <a16:creationId xmlns:a16="http://schemas.microsoft.com/office/drawing/2014/main" id="{00000000-0008-0000-0A00-000030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7" name="Picture 363" descr="https://apps.fldfs.com/SURVEY/Images/spacer.gif">
          <a:extLst>
            <a:ext uri="{FF2B5EF4-FFF2-40B4-BE49-F238E27FC236}">
              <a16:creationId xmlns:a16="http://schemas.microsoft.com/office/drawing/2014/main" id="{00000000-0008-0000-0A00-000031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377</xdr:row>
      <xdr:rowOff>0</xdr:rowOff>
    </xdr:from>
    <xdr:to>
      <xdr:col>8</xdr:col>
      <xdr:colOff>9525</xdr:colOff>
      <xdr:row>377</xdr:row>
      <xdr:rowOff>9525</xdr:rowOff>
    </xdr:to>
    <xdr:pic>
      <xdr:nvPicPr>
        <xdr:cNvPr id="4658" name="Picture 363" descr="https://apps.fldfs.com/SURVEY/Images/spacer.gif">
          <a:extLst>
            <a:ext uri="{FF2B5EF4-FFF2-40B4-BE49-F238E27FC236}">
              <a16:creationId xmlns:a16="http://schemas.microsoft.com/office/drawing/2014/main" id="{00000000-0008-0000-0A00-000032120000}"/>
            </a:ext>
          </a:extLst>
        </xdr:cNvPr>
        <xdr:cNvPicPr>
          <a:picLocks noChangeAspect="1"/>
        </xdr:cNvPicPr>
      </xdr:nvPicPr>
      <xdr:blipFill>
        <a:blip xmlns:r="http://schemas.openxmlformats.org/officeDocument/2006/relationships" r:embed="rId1"/>
        <a:stretch>
          <a:fillRect/>
        </a:stretch>
      </xdr:blipFill>
      <xdr:spPr bwMode="auto">
        <a:xfrm>
          <a:off x="1400175" y="733901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59" name="Picture 363" descr="https://apps.fldfs.com/SURVEY/Images/spacer.gif">
          <a:extLst>
            <a:ext uri="{FF2B5EF4-FFF2-40B4-BE49-F238E27FC236}">
              <a16:creationId xmlns:a16="http://schemas.microsoft.com/office/drawing/2014/main" id="{00000000-0008-0000-0A00-000033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0" name="Picture 363" descr="https://apps.fldfs.com/SURVEY/Images/spacer.gif">
          <a:extLst>
            <a:ext uri="{FF2B5EF4-FFF2-40B4-BE49-F238E27FC236}">
              <a16:creationId xmlns:a16="http://schemas.microsoft.com/office/drawing/2014/main" id="{00000000-0008-0000-0A00-000034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1" name="Picture 363" descr="https://apps.fldfs.com/SURVEY/Images/spacer.gif">
          <a:extLst>
            <a:ext uri="{FF2B5EF4-FFF2-40B4-BE49-F238E27FC236}">
              <a16:creationId xmlns:a16="http://schemas.microsoft.com/office/drawing/2014/main" id="{00000000-0008-0000-0A00-000035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2" name="Picture 363" descr="https://apps.fldfs.com/SURVEY/Images/spacer.gif">
          <a:extLst>
            <a:ext uri="{FF2B5EF4-FFF2-40B4-BE49-F238E27FC236}">
              <a16:creationId xmlns:a16="http://schemas.microsoft.com/office/drawing/2014/main" id="{00000000-0008-0000-0A00-000036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3" name="Picture 363" descr="https://apps.fldfs.com/SURVEY/Images/spacer.gif">
          <a:extLst>
            <a:ext uri="{FF2B5EF4-FFF2-40B4-BE49-F238E27FC236}">
              <a16:creationId xmlns:a16="http://schemas.microsoft.com/office/drawing/2014/main" id="{00000000-0008-0000-0A00-000037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4" name="Picture 363" descr="https://apps.fldfs.com/SURVEY/Images/spacer.gif">
          <a:extLst>
            <a:ext uri="{FF2B5EF4-FFF2-40B4-BE49-F238E27FC236}">
              <a16:creationId xmlns:a16="http://schemas.microsoft.com/office/drawing/2014/main" id="{00000000-0008-0000-0A00-000038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5" name="Picture 363" descr="https://apps.fldfs.com/SURVEY/Images/spacer.gif">
          <a:extLst>
            <a:ext uri="{FF2B5EF4-FFF2-40B4-BE49-F238E27FC236}">
              <a16:creationId xmlns:a16="http://schemas.microsoft.com/office/drawing/2014/main" id="{00000000-0008-0000-0A00-000039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6" name="Picture 363" descr="https://apps.fldfs.com/SURVEY/Images/spacer.gif">
          <a:extLst>
            <a:ext uri="{FF2B5EF4-FFF2-40B4-BE49-F238E27FC236}">
              <a16:creationId xmlns:a16="http://schemas.microsoft.com/office/drawing/2014/main" id="{00000000-0008-0000-0A00-00003A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7" name="Picture 363" descr="https://apps.fldfs.com/SURVEY/Images/spacer.gif">
          <a:extLst>
            <a:ext uri="{FF2B5EF4-FFF2-40B4-BE49-F238E27FC236}">
              <a16:creationId xmlns:a16="http://schemas.microsoft.com/office/drawing/2014/main" id="{00000000-0008-0000-0A00-00003B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8" name="Picture 363" descr="https://apps.fldfs.com/SURVEY/Images/spacer.gif">
          <a:extLst>
            <a:ext uri="{FF2B5EF4-FFF2-40B4-BE49-F238E27FC236}">
              <a16:creationId xmlns:a16="http://schemas.microsoft.com/office/drawing/2014/main" id="{00000000-0008-0000-0A00-00003C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69" name="Picture 363" descr="https://apps.fldfs.com/SURVEY/Images/spacer.gif">
          <a:extLst>
            <a:ext uri="{FF2B5EF4-FFF2-40B4-BE49-F238E27FC236}">
              <a16:creationId xmlns:a16="http://schemas.microsoft.com/office/drawing/2014/main" id="{00000000-0008-0000-0A00-00003D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0" name="Picture 363" descr="https://apps.fldfs.com/SURVEY/Images/spacer.gif">
          <a:extLst>
            <a:ext uri="{FF2B5EF4-FFF2-40B4-BE49-F238E27FC236}">
              <a16:creationId xmlns:a16="http://schemas.microsoft.com/office/drawing/2014/main" id="{00000000-0008-0000-0A00-00003E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1" name="Picture 363" descr="https://apps.fldfs.com/SURVEY/Images/spacer.gif">
          <a:extLst>
            <a:ext uri="{FF2B5EF4-FFF2-40B4-BE49-F238E27FC236}">
              <a16:creationId xmlns:a16="http://schemas.microsoft.com/office/drawing/2014/main" id="{00000000-0008-0000-0A00-00003F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2" name="Picture 363" descr="https://apps.fldfs.com/SURVEY/Images/spacer.gif">
          <a:extLst>
            <a:ext uri="{FF2B5EF4-FFF2-40B4-BE49-F238E27FC236}">
              <a16:creationId xmlns:a16="http://schemas.microsoft.com/office/drawing/2014/main" id="{00000000-0008-0000-0A00-000040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3" name="Picture 363" descr="https://apps.fldfs.com/SURVEY/Images/spacer.gif">
          <a:extLst>
            <a:ext uri="{FF2B5EF4-FFF2-40B4-BE49-F238E27FC236}">
              <a16:creationId xmlns:a16="http://schemas.microsoft.com/office/drawing/2014/main" id="{00000000-0008-0000-0A00-000041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4" name="Picture 363" descr="https://apps.fldfs.com/SURVEY/Images/spacer.gif">
          <a:extLst>
            <a:ext uri="{FF2B5EF4-FFF2-40B4-BE49-F238E27FC236}">
              <a16:creationId xmlns:a16="http://schemas.microsoft.com/office/drawing/2014/main" id="{00000000-0008-0000-0A00-000042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5" name="Picture 363" descr="https://apps.fldfs.com/SURVEY/Images/spacer.gif">
          <a:extLst>
            <a:ext uri="{FF2B5EF4-FFF2-40B4-BE49-F238E27FC236}">
              <a16:creationId xmlns:a16="http://schemas.microsoft.com/office/drawing/2014/main" id="{00000000-0008-0000-0A00-000043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6" name="Picture 363" descr="https://apps.fldfs.com/SURVEY/Images/spacer.gif">
          <a:extLst>
            <a:ext uri="{FF2B5EF4-FFF2-40B4-BE49-F238E27FC236}">
              <a16:creationId xmlns:a16="http://schemas.microsoft.com/office/drawing/2014/main" id="{00000000-0008-0000-0A00-000044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7" name="Picture 363" descr="https://apps.fldfs.com/SURVEY/Images/spacer.gif">
          <a:extLst>
            <a:ext uri="{FF2B5EF4-FFF2-40B4-BE49-F238E27FC236}">
              <a16:creationId xmlns:a16="http://schemas.microsoft.com/office/drawing/2014/main" id="{00000000-0008-0000-0A00-000045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8" name="Picture 363" descr="https://apps.fldfs.com/SURVEY/Images/spacer.gif">
          <a:extLst>
            <a:ext uri="{FF2B5EF4-FFF2-40B4-BE49-F238E27FC236}">
              <a16:creationId xmlns:a16="http://schemas.microsoft.com/office/drawing/2014/main" id="{00000000-0008-0000-0A00-000046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378</xdr:row>
      <xdr:rowOff>0</xdr:rowOff>
    </xdr:from>
    <xdr:to>
      <xdr:col>8</xdr:col>
      <xdr:colOff>9525</xdr:colOff>
      <xdr:row>378</xdr:row>
      <xdr:rowOff>9525</xdr:rowOff>
    </xdr:to>
    <xdr:pic>
      <xdr:nvPicPr>
        <xdr:cNvPr id="4679" name="Picture 363" descr="https://apps.fldfs.com/SURVEY/Images/spacer.gif">
          <a:extLst>
            <a:ext uri="{FF2B5EF4-FFF2-40B4-BE49-F238E27FC236}">
              <a16:creationId xmlns:a16="http://schemas.microsoft.com/office/drawing/2014/main" id="{00000000-0008-0000-0A00-000047120000}"/>
            </a:ext>
          </a:extLst>
        </xdr:cNvPr>
        <xdr:cNvPicPr>
          <a:picLocks noChangeAspect="1"/>
        </xdr:cNvPicPr>
      </xdr:nvPicPr>
      <xdr:blipFill>
        <a:blip xmlns:r="http://schemas.openxmlformats.org/officeDocument/2006/relationships" r:embed="rId1"/>
        <a:stretch>
          <a:fillRect/>
        </a:stretch>
      </xdr:blipFill>
      <xdr:spPr bwMode="auto">
        <a:xfrm>
          <a:off x="1400175" y="735806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0" name="Picture 363" descr="https://apps.fldfs.com/SURVEY/Images/spacer.gif">
          <a:extLst>
            <a:ext uri="{FF2B5EF4-FFF2-40B4-BE49-F238E27FC236}">
              <a16:creationId xmlns:a16="http://schemas.microsoft.com/office/drawing/2014/main" id="{00000000-0008-0000-0A00-000048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1" name="Picture 363" descr="https://apps.fldfs.com/SURVEY/Images/spacer.gif">
          <a:extLst>
            <a:ext uri="{FF2B5EF4-FFF2-40B4-BE49-F238E27FC236}">
              <a16:creationId xmlns:a16="http://schemas.microsoft.com/office/drawing/2014/main" id="{00000000-0008-0000-0A00-000049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2" name="Picture 363" descr="https://apps.fldfs.com/SURVEY/Images/spacer.gif">
          <a:extLst>
            <a:ext uri="{FF2B5EF4-FFF2-40B4-BE49-F238E27FC236}">
              <a16:creationId xmlns:a16="http://schemas.microsoft.com/office/drawing/2014/main" id="{00000000-0008-0000-0A00-00004A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3" name="Picture 363" descr="https://apps.fldfs.com/SURVEY/Images/spacer.gif">
          <a:extLst>
            <a:ext uri="{FF2B5EF4-FFF2-40B4-BE49-F238E27FC236}">
              <a16:creationId xmlns:a16="http://schemas.microsoft.com/office/drawing/2014/main" id="{00000000-0008-0000-0A00-00004B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4" name="Picture 363" descr="https://apps.fldfs.com/SURVEY/Images/spacer.gif">
          <a:extLst>
            <a:ext uri="{FF2B5EF4-FFF2-40B4-BE49-F238E27FC236}">
              <a16:creationId xmlns:a16="http://schemas.microsoft.com/office/drawing/2014/main" id="{00000000-0008-0000-0A00-00004C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5" name="Picture 363" descr="https://apps.fldfs.com/SURVEY/Images/spacer.gif">
          <a:extLst>
            <a:ext uri="{FF2B5EF4-FFF2-40B4-BE49-F238E27FC236}">
              <a16:creationId xmlns:a16="http://schemas.microsoft.com/office/drawing/2014/main" id="{00000000-0008-0000-0A00-00004D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6" name="Picture 363" descr="https://apps.fldfs.com/SURVEY/Images/spacer.gif">
          <a:extLst>
            <a:ext uri="{FF2B5EF4-FFF2-40B4-BE49-F238E27FC236}">
              <a16:creationId xmlns:a16="http://schemas.microsoft.com/office/drawing/2014/main" id="{00000000-0008-0000-0A00-00004E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7" name="Picture 363" descr="https://apps.fldfs.com/SURVEY/Images/spacer.gif">
          <a:extLst>
            <a:ext uri="{FF2B5EF4-FFF2-40B4-BE49-F238E27FC236}">
              <a16:creationId xmlns:a16="http://schemas.microsoft.com/office/drawing/2014/main" id="{00000000-0008-0000-0A00-00004F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8" name="Picture 363" descr="https://apps.fldfs.com/SURVEY/Images/spacer.gif">
          <a:extLst>
            <a:ext uri="{FF2B5EF4-FFF2-40B4-BE49-F238E27FC236}">
              <a16:creationId xmlns:a16="http://schemas.microsoft.com/office/drawing/2014/main" id="{00000000-0008-0000-0A00-000050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89" name="Picture 363" descr="https://apps.fldfs.com/SURVEY/Images/spacer.gif">
          <a:extLst>
            <a:ext uri="{FF2B5EF4-FFF2-40B4-BE49-F238E27FC236}">
              <a16:creationId xmlns:a16="http://schemas.microsoft.com/office/drawing/2014/main" id="{00000000-0008-0000-0A00-000051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0" name="Picture 363" descr="https://apps.fldfs.com/SURVEY/Images/spacer.gif">
          <a:extLst>
            <a:ext uri="{FF2B5EF4-FFF2-40B4-BE49-F238E27FC236}">
              <a16:creationId xmlns:a16="http://schemas.microsoft.com/office/drawing/2014/main" id="{00000000-0008-0000-0A00-000052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1" name="Picture 363" descr="https://apps.fldfs.com/SURVEY/Images/spacer.gif">
          <a:extLst>
            <a:ext uri="{FF2B5EF4-FFF2-40B4-BE49-F238E27FC236}">
              <a16:creationId xmlns:a16="http://schemas.microsoft.com/office/drawing/2014/main" id="{00000000-0008-0000-0A00-000053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2" name="Picture 363" descr="https://apps.fldfs.com/SURVEY/Images/spacer.gif">
          <a:extLst>
            <a:ext uri="{FF2B5EF4-FFF2-40B4-BE49-F238E27FC236}">
              <a16:creationId xmlns:a16="http://schemas.microsoft.com/office/drawing/2014/main" id="{00000000-0008-0000-0A00-000054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3" name="Picture 363" descr="https://apps.fldfs.com/SURVEY/Images/spacer.gif">
          <a:extLst>
            <a:ext uri="{FF2B5EF4-FFF2-40B4-BE49-F238E27FC236}">
              <a16:creationId xmlns:a16="http://schemas.microsoft.com/office/drawing/2014/main" id="{00000000-0008-0000-0A00-000055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4" name="Picture 363" descr="https://apps.fldfs.com/SURVEY/Images/spacer.gif">
          <a:extLst>
            <a:ext uri="{FF2B5EF4-FFF2-40B4-BE49-F238E27FC236}">
              <a16:creationId xmlns:a16="http://schemas.microsoft.com/office/drawing/2014/main" id="{00000000-0008-0000-0A00-000056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5" name="Picture 363" descr="https://apps.fldfs.com/SURVEY/Images/spacer.gif">
          <a:extLst>
            <a:ext uri="{FF2B5EF4-FFF2-40B4-BE49-F238E27FC236}">
              <a16:creationId xmlns:a16="http://schemas.microsoft.com/office/drawing/2014/main" id="{00000000-0008-0000-0A00-000057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6" name="Picture 363" descr="https://apps.fldfs.com/SURVEY/Images/spacer.gif">
          <a:extLst>
            <a:ext uri="{FF2B5EF4-FFF2-40B4-BE49-F238E27FC236}">
              <a16:creationId xmlns:a16="http://schemas.microsoft.com/office/drawing/2014/main" id="{00000000-0008-0000-0A00-000058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7" name="Picture 363" descr="https://apps.fldfs.com/SURVEY/Images/spacer.gif">
          <a:extLst>
            <a:ext uri="{FF2B5EF4-FFF2-40B4-BE49-F238E27FC236}">
              <a16:creationId xmlns:a16="http://schemas.microsoft.com/office/drawing/2014/main" id="{00000000-0008-0000-0A00-000059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8" name="Picture 363" descr="https://apps.fldfs.com/SURVEY/Images/spacer.gif">
          <a:extLst>
            <a:ext uri="{FF2B5EF4-FFF2-40B4-BE49-F238E27FC236}">
              <a16:creationId xmlns:a16="http://schemas.microsoft.com/office/drawing/2014/main" id="{00000000-0008-0000-0A00-00005A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699" name="Picture 363" descr="https://apps.fldfs.com/SURVEY/Images/spacer.gif">
          <a:extLst>
            <a:ext uri="{FF2B5EF4-FFF2-40B4-BE49-F238E27FC236}">
              <a16:creationId xmlns:a16="http://schemas.microsoft.com/office/drawing/2014/main" id="{00000000-0008-0000-0A00-00005B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379</xdr:row>
      <xdr:rowOff>0</xdr:rowOff>
    </xdr:from>
    <xdr:to>
      <xdr:col>8</xdr:col>
      <xdr:colOff>9525</xdr:colOff>
      <xdr:row>379</xdr:row>
      <xdr:rowOff>9525</xdr:rowOff>
    </xdr:to>
    <xdr:pic>
      <xdr:nvPicPr>
        <xdr:cNvPr id="4700" name="Picture 363" descr="https://apps.fldfs.com/SURVEY/Images/spacer.gif">
          <a:extLst>
            <a:ext uri="{FF2B5EF4-FFF2-40B4-BE49-F238E27FC236}">
              <a16:creationId xmlns:a16="http://schemas.microsoft.com/office/drawing/2014/main" id="{00000000-0008-0000-0A00-00005C120000}"/>
            </a:ext>
          </a:extLst>
        </xdr:cNvPr>
        <xdr:cNvPicPr>
          <a:picLocks noChangeAspect="1"/>
        </xdr:cNvPicPr>
      </xdr:nvPicPr>
      <xdr:blipFill>
        <a:blip xmlns:r="http://schemas.openxmlformats.org/officeDocument/2006/relationships" r:embed="rId1"/>
        <a:stretch>
          <a:fillRect/>
        </a:stretch>
      </xdr:blipFill>
      <xdr:spPr bwMode="auto">
        <a:xfrm>
          <a:off x="1400175" y="737711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1" name="Picture 363" descr="https://apps.fldfs.com/SURVEY/Images/spacer.gif">
          <a:extLst>
            <a:ext uri="{FF2B5EF4-FFF2-40B4-BE49-F238E27FC236}">
              <a16:creationId xmlns:a16="http://schemas.microsoft.com/office/drawing/2014/main" id="{00000000-0008-0000-0A00-00005D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2" name="Picture 363" descr="https://apps.fldfs.com/SURVEY/Images/spacer.gif">
          <a:extLst>
            <a:ext uri="{FF2B5EF4-FFF2-40B4-BE49-F238E27FC236}">
              <a16:creationId xmlns:a16="http://schemas.microsoft.com/office/drawing/2014/main" id="{00000000-0008-0000-0A00-00005E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3" name="Picture 363" descr="https://apps.fldfs.com/SURVEY/Images/spacer.gif">
          <a:extLst>
            <a:ext uri="{FF2B5EF4-FFF2-40B4-BE49-F238E27FC236}">
              <a16:creationId xmlns:a16="http://schemas.microsoft.com/office/drawing/2014/main" id="{00000000-0008-0000-0A00-00005F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4" name="Picture 363" descr="https://apps.fldfs.com/SURVEY/Images/spacer.gif">
          <a:extLst>
            <a:ext uri="{FF2B5EF4-FFF2-40B4-BE49-F238E27FC236}">
              <a16:creationId xmlns:a16="http://schemas.microsoft.com/office/drawing/2014/main" id="{00000000-0008-0000-0A00-000060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5" name="Picture 363" descr="https://apps.fldfs.com/SURVEY/Images/spacer.gif">
          <a:extLst>
            <a:ext uri="{FF2B5EF4-FFF2-40B4-BE49-F238E27FC236}">
              <a16:creationId xmlns:a16="http://schemas.microsoft.com/office/drawing/2014/main" id="{00000000-0008-0000-0A00-000061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6" name="Picture 363" descr="https://apps.fldfs.com/SURVEY/Images/spacer.gif">
          <a:extLst>
            <a:ext uri="{FF2B5EF4-FFF2-40B4-BE49-F238E27FC236}">
              <a16:creationId xmlns:a16="http://schemas.microsoft.com/office/drawing/2014/main" id="{00000000-0008-0000-0A00-000062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7" name="Picture 363" descr="https://apps.fldfs.com/SURVEY/Images/spacer.gif">
          <a:extLst>
            <a:ext uri="{FF2B5EF4-FFF2-40B4-BE49-F238E27FC236}">
              <a16:creationId xmlns:a16="http://schemas.microsoft.com/office/drawing/2014/main" id="{00000000-0008-0000-0A00-000063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8" name="Picture 363" descr="https://apps.fldfs.com/SURVEY/Images/spacer.gif">
          <a:extLst>
            <a:ext uri="{FF2B5EF4-FFF2-40B4-BE49-F238E27FC236}">
              <a16:creationId xmlns:a16="http://schemas.microsoft.com/office/drawing/2014/main" id="{00000000-0008-0000-0A00-000064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09" name="Picture 363" descr="https://apps.fldfs.com/SURVEY/Images/spacer.gif">
          <a:extLst>
            <a:ext uri="{FF2B5EF4-FFF2-40B4-BE49-F238E27FC236}">
              <a16:creationId xmlns:a16="http://schemas.microsoft.com/office/drawing/2014/main" id="{00000000-0008-0000-0A00-000065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0" name="Picture 363" descr="https://apps.fldfs.com/SURVEY/Images/spacer.gif">
          <a:extLst>
            <a:ext uri="{FF2B5EF4-FFF2-40B4-BE49-F238E27FC236}">
              <a16:creationId xmlns:a16="http://schemas.microsoft.com/office/drawing/2014/main" id="{00000000-0008-0000-0A00-000066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1" name="Picture 363" descr="https://apps.fldfs.com/SURVEY/Images/spacer.gif">
          <a:extLst>
            <a:ext uri="{FF2B5EF4-FFF2-40B4-BE49-F238E27FC236}">
              <a16:creationId xmlns:a16="http://schemas.microsoft.com/office/drawing/2014/main" id="{00000000-0008-0000-0A00-000067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2" name="Picture 363" descr="https://apps.fldfs.com/SURVEY/Images/spacer.gif">
          <a:extLst>
            <a:ext uri="{FF2B5EF4-FFF2-40B4-BE49-F238E27FC236}">
              <a16:creationId xmlns:a16="http://schemas.microsoft.com/office/drawing/2014/main" id="{00000000-0008-0000-0A00-000068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3" name="Picture 363" descr="https://apps.fldfs.com/SURVEY/Images/spacer.gif">
          <a:extLst>
            <a:ext uri="{FF2B5EF4-FFF2-40B4-BE49-F238E27FC236}">
              <a16:creationId xmlns:a16="http://schemas.microsoft.com/office/drawing/2014/main" id="{00000000-0008-0000-0A00-000069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4" name="Picture 363" descr="https://apps.fldfs.com/SURVEY/Images/spacer.gif">
          <a:extLst>
            <a:ext uri="{FF2B5EF4-FFF2-40B4-BE49-F238E27FC236}">
              <a16:creationId xmlns:a16="http://schemas.microsoft.com/office/drawing/2014/main" id="{00000000-0008-0000-0A00-00006A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5" name="Picture 363" descr="https://apps.fldfs.com/SURVEY/Images/spacer.gif">
          <a:extLst>
            <a:ext uri="{FF2B5EF4-FFF2-40B4-BE49-F238E27FC236}">
              <a16:creationId xmlns:a16="http://schemas.microsoft.com/office/drawing/2014/main" id="{00000000-0008-0000-0A00-00006B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6" name="Picture 363" descr="https://apps.fldfs.com/SURVEY/Images/spacer.gif">
          <a:extLst>
            <a:ext uri="{FF2B5EF4-FFF2-40B4-BE49-F238E27FC236}">
              <a16:creationId xmlns:a16="http://schemas.microsoft.com/office/drawing/2014/main" id="{00000000-0008-0000-0A00-00006C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7" name="Picture 363" descr="https://apps.fldfs.com/SURVEY/Images/spacer.gif">
          <a:extLst>
            <a:ext uri="{FF2B5EF4-FFF2-40B4-BE49-F238E27FC236}">
              <a16:creationId xmlns:a16="http://schemas.microsoft.com/office/drawing/2014/main" id="{00000000-0008-0000-0A00-00006D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8" name="Picture 363" descr="https://apps.fldfs.com/SURVEY/Images/spacer.gif">
          <a:extLst>
            <a:ext uri="{FF2B5EF4-FFF2-40B4-BE49-F238E27FC236}">
              <a16:creationId xmlns:a16="http://schemas.microsoft.com/office/drawing/2014/main" id="{00000000-0008-0000-0A00-00006E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19" name="Picture 363" descr="https://apps.fldfs.com/SURVEY/Images/spacer.gif">
          <a:extLst>
            <a:ext uri="{FF2B5EF4-FFF2-40B4-BE49-F238E27FC236}">
              <a16:creationId xmlns:a16="http://schemas.microsoft.com/office/drawing/2014/main" id="{00000000-0008-0000-0A00-00006F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20" name="Picture 363" descr="https://apps.fldfs.com/SURVEY/Images/spacer.gif">
          <a:extLst>
            <a:ext uri="{FF2B5EF4-FFF2-40B4-BE49-F238E27FC236}">
              <a16:creationId xmlns:a16="http://schemas.microsoft.com/office/drawing/2014/main" id="{00000000-0008-0000-0A00-000070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380</xdr:row>
      <xdr:rowOff>0</xdr:rowOff>
    </xdr:from>
    <xdr:to>
      <xdr:col>8</xdr:col>
      <xdr:colOff>9525</xdr:colOff>
      <xdr:row>380</xdr:row>
      <xdr:rowOff>9525</xdr:rowOff>
    </xdr:to>
    <xdr:pic>
      <xdr:nvPicPr>
        <xdr:cNvPr id="4721" name="Picture 363" descr="https://apps.fldfs.com/SURVEY/Images/spacer.gif">
          <a:extLst>
            <a:ext uri="{FF2B5EF4-FFF2-40B4-BE49-F238E27FC236}">
              <a16:creationId xmlns:a16="http://schemas.microsoft.com/office/drawing/2014/main" id="{00000000-0008-0000-0A00-000071120000}"/>
            </a:ext>
          </a:extLst>
        </xdr:cNvPr>
        <xdr:cNvPicPr>
          <a:picLocks noChangeAspect="1"/>
        </xdr:cNvPicPr>
      </xdr:nvPicPr>
      <xdr:blipFill>
        <a:blip xmlns:r="http://schemas.openxmlformats.org/officeDocument/2006/relationships" r:embed="rId1"/>
        <a:stretch>
          <a:fillRect/>
        </a:stretch>
      </xdr:blipFill>
      <xdr:spPr bwMode="auto">
        <a:xfrm>
          <a:off x="1400175" y="739616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2" name="Picture 363" descr="https://apps.fldfs.com/SURVEY/Images/spacer.gif">
          <a:extLst>
            <a:ext uri="{FF2B5EF4-FFF2-40B4-BE49-F238E27FC236}">
              <a16:creationId xmlns:a16="http://schemas.microsoft.com/office/drawing/2014/main" id="{00000000-0008-0000-0A00-000072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3" name="Picture 363" descr="https://apps.fldfs.com/SURVEY/Images/spacer.gif">
          <a:extLst>
            <a:ext uri="{FF2B5EF4-FFF2-40B4-BE49-F238E27FC236}">
              <a16:creationId xmlns:a16="http://schemas.microsoft.com/office/drawing/2014/main" id="{00000000-0008-0000-0A00-000073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4" name="Picture 363" descr="https://apps.fldfs.com/SURVEY/Images/spacer.gif">
          <a:extLst>
            <a:ext uri="{FF2B5EF4-FFF2-40B4-BE49-F238E27FC236}">
              <a16:creationId xmlns:a16="http://schemas.microsoft.com/office/drawing/2014/main" id="{00000000-0008-0000-0A00-000074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5" name="Picture 363" descr="https://apps.fldfs.com/SURVEY/Images/spacer.gif">
          <a:extLst>
            <a:ext uri="{FF2B5EF4-FFF2-40B4-BE49-F238E27FC236}">
              <a16:creationId xmlns:a16="http://schemas.microsoft.com/office/drawing/2014/main" id="{00000000-0008-0000-0A00-000075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6" name="Picture 363" descr="https://apps.fldfs.com/SURVEY/Images/spacer.gif">
          <a:extLst>
            <a:ext uri="{FF2B5EF4-FFF2-40B4-BE49-F238E27FC236}">
              <a16:creationId xmlns:a16="http://schemas.microsoft.com/office/drawing/2014/main" id="{00000000-0008-0000-0A00-000076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7" name="Picture 363" descr="https://apps.fldfs.com/SURVEY/Images/spacer.gif">
          <a:extLst>
            <a:ext uri="{FF2B5EF4-FFF2-40B4-BE49-F238E27FC236}">
              <a16:creationId xmlns:a16="http://schemas.microsoft.com/office/drawing/2014/main" id="{00000000-0008-0000-0A00-000077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8" name="Picture 363" descr="https://apps.fldfs.com/SURVEY/Images/spacer.gif">
          <a:extLst>
            <a:ext uri="{FF2B5EF4-FFF2-40B4-BE49-F238E27FC236}">
              <a16:creationId xmlns:a16="http://schemas.microsoft.com/office/drawing/2014/main" id="{00000000-0008-0000-0A00-000078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29" name="Picture 363" descr="https://apps.fldfs.com/SURVEY/Images/spacer.gif">
          <a:extLst>
            <a:ext uri="{FF2B5EF4-FFF2-40B4-BE49-F238E27FC236}">
              <a16:creationId xmlns:a16="http://schemas.microsoft.com/office/drawing/2014/main" id="{00000000-0008-0000-0A00-000079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0" name="Picture 363" descr="https://apps.fldfs.com/SURVEY/Images/spacer.gif">
          <a:extLst>
            <a:ext uri="{FF2B5EF4-FFF2-40B4-BE49-F238E27FC236}">
              <a16:creationId xmlns:a16="http://schemas.microsoft.com/office/drawing/2014/main" id="{00000000-0008-0000-0A00-00007A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1" name="Picture 363" descr="https://apps.fldfs.com/SURVEY/Images/spacer.gif">
          <a:extLst>
            <a:ext uri="{FF2B5EF4-FFF2-40B4-BE49-F238E27FC236}">
              <a16:creationId xmlns:a16="http://schemas.microsoft.com/office/drawing/2014/main" id="{00000000-0008-0000-0A00-00007B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2" name="Picture 363" descr="https://apps.fldfs.com/SURVEY/Images/spacer.gif">
          <a:extLst>
            <a:ext uri="{FF2B5EF4-FFF2-40B4-BE49-F238E27FC236}">
              <a16:creationId xmlns:a16="http://schemas.microsoft.com/office/drawing/2014/main" id="{00000000-0008-0000-0A00-00007C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3" name="Picture 363" descr="https://apps.fldfs.com/SURVEY/Images/spacer.gif">
          <a:extLst>
            <a:ext uri="{FF2B5EF4-FFF2-40B4-BE49-F238E27FC236}">
              <a16:creationId xmlns:a16="http://schemas.microsoft.com/office/drawing/2014/main" id="{00000000-0008-0000-0A00-00007D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4" name="Picture 363" descr="https://apps.fldfs.com/SURVEY/Images/spacer.gif">
          <a:extLst>
            <a:ext uri="{FF2B5EF4-FFF2-40B4-BE49-F238E27FC236}">
              <a16:creationId xmlns:a16="http://schemas.microsoft.com/office/drawing/2014/main" id="{00000000-0008-0000-0A00-00007E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5" name="Picture 363" descr="https://apps.fldfs.com/SURVEY/Images/spacer.gif">
          <a:extLst>
            <a:ext uri="{FF2B5EF4-FFF2-40B4-BE49-F238E27FC236}">
              <a16:creationId xmlns:a16="http://schemas.microsoft.com/office/drawing/2014/main" id="{00000000-0008-0000-0A00-00007F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6" name="Picture 363" descr="https://apps.fldfs.com/SURVEY/Images/spacer.gif">
          <a:extLst>
            <a:ext uri="{FF2B5EF4-FFF2-40B4-BE49-F238E27FC236}">
              <a16:creationId xmlns:a16="http://schemas.microsoft.com/office/drawing/2014/main" id="{00000000-0008-0000-0A00-000080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7" name="Picture 363" descr="https://apps.fldfs.com/SURVEY/Images/spacer.gif">
          <a:extLst>
            <a:ext uri="{FF2B5EF4-FFF2-40B4-BE49-F238E27FC236}">
              <a16:creationId xmlns:a16="http://schemas.microsoft.com/office/drawing/2014/main" id="{00000000-0008-0000-0A00-000081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8" name="Picture 363" descr="https://apps.fldfs.com/SURVEY/Images/spacer.gif">
          <a:extLst>
            <a:ext uri="{FF2B5EF4-FFF2-40B4-BE49-F238E27FC236}">
              <a16:creationId xmlns:a16="http://schemas.microsoft.com/office/drawing/2014/main" id="{00000000-0008-0000-0A00-000082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39" name="Picture 363" descr="https://apps.fldfs.com/SURVEY/Images/spacer.gif">
          <a:extLst>
            <a:ext uri="{FF2B5EF4-FFF2-40B4-BE49-F238E27FC236}">
              <a16:creationId xmlns:a16="http://schemas.microsoft.com/office/drawing/2014/main" id="{00000000-0008-0000-0A00-000083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40" name="Picture 363" descr="https://apps.fldfs.com/SURVEY/Images/spacer.gif">
          <a:extLst>
            <a:ext uri="{FF2B5EF4-FFF2-40B4-BE49-F238E27FC236}">
              <a16:creationId xmlns:a16="http://schemas.microsoft.com/office/drawing/2014/main" id="{00000000-0008-0000-0A00-000084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41" name="Picture 363" descr="https://apps.fldfs.com/SURVEY/Images/spacer.gif">
          <a:extLst>
            <a:ext uri="{FF2B5EF4-FFF2-40B4-BE49-F238E27FC236}">
              <a16:creationId xmlns:a16="http://schemas.microsoft.com/office/drawing/2014/main" id="{00000000-0008-0000-0A00-000085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381</xdr:row>
      <xdr:rowOff>0</xdr:rowOff>
    </xdr:from>
    <xdr:to>
      <xdr:col>8</xdr:col>
      <xdr:colOff>9525</xdr:colOff>
      <xdr:row>381</xdr:row>
      <xdr:rowOff>9525</xdr:rowOff>
    </xdr:to>
    <xdr:pic>
      <xdr:nvPicPr>
        <xdr:cNvPr id="4742" name="Picture 363" descr="https://apps.fldfs.com/SURVEY/Images/spacer.gif">
          <a:extLst>
            <a:ext uri="{FF2B5EF4-FFF2-40B4-BE49-F238E27FC236}">
              <a16:creationId xmlns:a16="http://schemas.microsoft.com/office/drawing/2014/main" id="{00000000-0008-0000-0A00-000086120000}"/>
            </a:ext>
          </a:extLst>
        </xdr:cNvPr>
        <xdr:cNvPicPr>
          <a:picLocks noChangeAspect="1"/>
        </xdr:cNvPicPr>
      </xdr:nvPicPr>
      <xdr:blipFill>
        <a:blip xmlns:r="http://schemas.openxmlformats.org/officeDocument/2006/relationships" r:embed="rId1"/>
        <a:stretch>
          <a:fillRect/>
        </a:stretch>
      </xdr:blipFill>
      <xdr:spPr bwMode="auto">
        <a:xfrm>
          <a:off x="1400175" y="741521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43" name="Picture 363" descr="https://apps.fldfs.com/SURVEY/Images/spacer.gif">
          <a:extLst>
            <a:ext uri="{FF2B5EF4-FFF2-40B4-BE49-F238E27FC236}">
              <a16:creationId xmlns:a16="http://schemas.microsoft.com/office/drawing/2014/main" id="{00000000-0008-0000-0A00-000087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44" name="Picture 363" descr="https://apps.fldfs.com/SURVEY/Images/spacer.gif">
          <a:extLst>
            <a:ext uri="{FF2B5EF4-FFF2-40B4-BE49-F238E27FC236}">
              <a16:creationId xmlns:a16="http://schemas.microsoft.com/office/drawing/2014/main" id="{00000000-0008-0000-0A00-000088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45" name="Picture 363" descr="https://apps.fldfs.com/SURVEY/Images/spacer.gif">
          <a:extLst>
            <a:ext uri="{FF2B5EF4-FFF2-40B4-BE49-F238E27FC236}">
              <a16:creationId xmlns:a16="http://schemas.microsoft.com/office/drawing/2014/main" id="{00000000-0008-0000-0A00-000089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46" name="Picture 363" descr="https://apps.fldfs.com/SURVEY/Images/spacer.gif">
          <a:extLst>
            <a:ext uri="{FF2B5EF4-FFF2-40B4-BE49-F238E27FC236}">
              <a16:creationId xmlns:a16="http://schemas.microsoft.com/office/drawing/2014/main" id="{00000000-0008-0000-0A00-00008A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47" name="Picture 363" descr="https://apps.fldfs.com/SURVEY/Images/spacer.gif">
          <a:extLst>
            <a:ext uri="{FF2B5EF4-FFF2-40B4-BE49-F238E27FC236}">
              <a16:creationId xmlns:a16="http://schemas.microsoft.com/office/drawing/2014/main" id="{00000000-0008-0000-0A00-00008B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48" name="Picture 363" descr="https://apps.fldfs.com/SURVEY/Images/spacer.gif">
          <a:extLst>
            <a:ext uri="{FF2B5EF4-FFF2-40B4-BE49-F238E27FC236}">
              <a16:creationId xmlns:a16="http://schemas.microsoft.com/office/drawing/2014/main" id="{00000000-0008-0000-0A00-00008C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49" name="Picture 363" descr="https://apps.fldfs.com/SURVEY/Images/spacer.gif">
          <a:extLst>
            <a:ext uri="{FF2B5EF4-FFF2-40B4-BE49-F238E27FC236}">
              <a16:creationId xmlns:a16="http://schemas.microsoft.com/office/drawing/2014/main" id="{00000000-0008-0000-0A00-00008D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0" name="Picture 363" descr="https://apps.fldfs.com/SURVEY/Images/spacer.gif">
          <a:extLst>
            <a:ext uri="{FF2B5EF4-FFF2-40B4-BE49-F238E27FC236}">
              <a16:creationId xmlns:a16="http://schemas.microsoft.com/office/drawing/2014/main" id="{00000000-0008-0000-0A00-00008E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1" name="Picture 363" descr="https://apps.fldfs.com/SURVEY/Images/spacer.gif">
          <a:extLst>
            <a:ext uri="{FF2B5EF4-FFF2-40B4-BE49-F238E27FC236}">
              <a16:creationId xmlns:a16="http://schemas.microsoft.com/office/drawing/2014/main" id="{00000000-0008-0000-0A00-00008F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2" name="Picture 363" descr="https://apps.fldfs.com/SURVEY/Images/spacer.gif">
          <a:extLst>
            <a:ext uri="{FF2B5EF4-FFF2-40B4-BE49-F238E27FC236}">
              <a16:creationId xmlns:a16="http://schemas.microsoft.com/office/drawing/2014/main" id="{00000000-0008-0000-0A00-000090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3" name="Picture 363" descr="https://apps.fldfs.com/SURVEY/Images/spacer.gif">
          <a:extLst>
            <a:ext uri="{FF2B5EF4-FFF2-40B4-BE49-F238E27FC236}">
              <a16:creationId xmlns:a16="http://schemas.microsoft.com/office/drawing/2014/main" id="{00000000-0008-0000-0A00-000091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4" name="Picture 363" descr="https://apps.fldfs.com/SURVEY/Images/spacer.gif">
          <a:extLst>
            <a:ext uri="{FF2B5EF4-FFF2-40B4-BE49-F238E27FC236}">
              <a16:creationId xmlns:a16="http://schemas.microsoft.com/office/drawing/2014/main" id="{00000000-0008-0000-0A00-000092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5" name="Picture 363" descr="https://apps.fldfs.com/SURVEY/Images/spacer.gif">
          <a:extLst>
            <a:ext uri="{FF2B5EF4-FFF2-40B4-BE49-F238E27FC236}">
              <a16:creationId xmlns:a16="http://schemas.microsoft.com/office/drawing/2014/main" id="{00000000-0008-0000-0A00-000093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6" name="Picture 363" descr="https://apps.fldfs.com/SURVEY/Images/spacer.gif">
          <a:extLst>
            <a:ext uri="{FF2B5EF4-FFF2-40B4-BE49-F238E27FC236}">
              <a16:creationId xmlns:a16="http://schemas.microsoft.com/office/drawing/2014/main" id="{00000000-0008-0000-0A00-000094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7" name="Picture 363" descr="https://apps.fldfs.com/SURVEY/Images/spacer.gif">
          <a:extLst>
            <a:ext uri="{FF2B5EF4-FFF2-40B4-BE49-F238E27FC236}">
              <a16:creationId xmlns:a16="http://schemas.microsoft.com/office/drawing/2014/main" id="{00000000-0008-0000-0A00-000095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8" name="Picture 363" descr="https://apps.fldfs.com/SURVEY/Images/spacer.gif">
          <a:extLst>
            <a:ext uri="{FF2B5EF4-FFF2-40B4-BE49-F238E27FC236}">
              <a16:creationId xmlns:a16="http://schemas.microsoft.com/office/drawing/2014/main" id="{00000000-0008-0000-0A00-000096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59" name="Picture 363" descr="https://apps.fldfs.com/SURVEY/Images/spacer.gif">
          <a:extLst>
            <a:ext uri="{FF2B5EF4-FFF2-40B4-BE49-F238E27FC236}">
              <a16:creationId xmlns:a16="http://schemas.microsoft.com/office/drawing/2014/main" id="{00000000-0008-0000-0A00-000097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60" name="Picture 363" descr="https://apps.fldfs.com/SURVEY/Images/spacer.gif">
          <a:extLst>
            <a:ext uri="{FF2B5EF4-FFF2-40B4-BE49-F238E27FC236}">
              <a16:creationId xmlns:a16="http://schemas.microsoft.com/office/drawing/2014/main" id="{00000000-0008-0000-0A00-000098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61" name="Picture 363" descr="https://apps.fldfs.com/SURVEY/Images/spacer.gif">
          <a:extLst>
            <a:ext uri="{FF2B5EF4-FFF2-40B4-BE49-F238E27FC236}">
              <a16:creationId xmlns:a16="http://schemas.microsoft.com/office/drawing/2014/main" id="{00000000-0008-0000-0A00-000099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62" name="Picture 363" descr="https://apps.fldfs.com/SURVEY/Images/spacer.gif">
          <a:extLst>
            <a:ext uri="{FF2B5EF4-FFF2-40B4-BE49-F238E27FC236}">
              <a16:creationId xmlns:a16="http://schemas.microsoft.com/office/drawing/2014/main" id="{00000000-0008-0000-0A00-00009A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382</xdr:row>
      <xdr:rowOff>0</xdr:rowOff>
    </xdr:from>
    <xdr:to>
      <xdr:col>8</xdr:col>
      <xdr:colOff>9525</xdr:colOff>
      <xdr:row>382</xdr:row>
      <xdr:rowOff>9525</xdr:rowOff>
    </xdr:to>
    <xdr:pic>
      <xdr:nvPicPr>
        <xdr:cNvPr id="4763" name="Picture 363" descr="https://apps.fldfs.com/SURVEY/Images/spacer.gif">
          <a:extLst>
            <a:ext uri="{FF2B5EF4-FFF2-40B4-BE49-F238E27FC236}">
              <a16:creationId xmlns:a16="http://schemas.microsoft.com/office/drawing/2014/main" id="{00000000-0008-0000-0A00-00009B120000}"/>
            </a:ext>
          </a:extLst>
        </xdr:cNvPr>
        <xdr:cNvPicPr>
          <a:picLocks noChangeAspect="1"/>
        </xdr:cNvPicPr>
      </xdr:nvPicPr>
      <xdr:blipFill>
        <a:blip xmlns:r="http://schemas.openxmlformats.org/officeDocument/2006/relationships" r:embed="rId1"/>
        <a:stretch>
          <a:fillRect/>
        </a:stretch>
      </xdr:blipFill>
      <xdr:spPr bwMode="auto">
        <a:xfrm>
          <a:off x="1400175" y="743426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64" name="Picture 363" descr="https://apps.fldfs.com/SURVEY/Images/spacer.gif">
          <a:extLst>
            <a:ext uri="{FF2B5EF4-FFF2-40B4-BE49-F238E27FC236}">
              <a16:creationId xmlns:a16="http://schemas.microsoft.com/office/drawing/2014/main" id="{00000000-0008-0000-0A00-00009C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65" name="Picture 363" descr="https://apps.fldfs.com/SURVEY/Images/spacer.gif">
          <a:extLst>
            <a:ext uri="{FF2B5EF4-FFF2-40B4-BE49-F238E27FC236}">
              <a16:creationId xmlns:a16="http://schemas.microsoft.com/office/drawing/2014/main" id="{00000000-0008-0000-0A00-00009D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66" name="Picture 363" descr="https://apps.fldfs.com/SURVEY/Images/spacer.gif">
          <a:extLst>
            <a:ext uri="{FF2B5EF4-FFF2-40B4-BE49-F238E27FC236}">
              <a16:creationId xmlns:a16="http://schemas.microsoft.com/office/drawing/2014/main" id="{00000000-0008-0000-0A00-00009E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67" name="Picture 363" descr="https://apps.fldfs.com/SURVEY/Images/spacer.gif">
          <a:extLst>
            <a:ext uri="{FF2B5EF4-FFF2-40B4-BE49-F238E27FC236}">
              <a16:creationId xmlns:a16="http://schemas.microsoft.com/office/drawing/2014/main" id="{00000000-0008-0000-0A00-00009F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68" name="Picture 363" descr="https://apps.fldfs.com/SURVEY/Images/spacer.gif">
          <a:extLst>
            <a:ext uri="{FF2B5EF4-FFF2-40B4-BE49-F238E27FC236}">
              <a16:creationId xmlns:a16="http://schemas.microsoft.com/office/drawing/2014/main" id="{00000000-0008-0000-0A00-0000A0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69" name="Picture 363" descr="https://apps.fldfs.com/SURVEY/Images/spacer.gif">
          <a:extLst>
            <a:ext uri="{FF2B5EF4-FFF2-40B4-BE49-F238E27FC236}">
              <a16:creationId xmlns:a16="http://schemas.microsoft.com/office/drawing/2014/main" id="{00000000-0008-0000-0A00-0000A1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0" name="Picture 363" descr="https://apps.fldfs.com/SURVEY/Images/spacer.gif">
          <a:extLst>
            <a:ext uri="{FF2B5EF4-FFF2-40B4-BE49-F238E27FC236}">
              <a16:creationId xmlns:a16="http://schemas.microsoft.com/office/drawing/2014/main" id="{00000000-0008-0000-0A00-0000A2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1" name="Picture 363" descr="https://apps.fldfs.com/SURVEY/Images/spacer.gif">
          <a:extLst>
            <a:ext uri="{FF2B5EF4-FFF2-40B4-BE49-F238E27FC236}">
              <a16:creationId xmlns:a16="http://schemas.microsoft.com/office/drawing/2014/main" id="{00000000-0008-0000-0A00-0000A3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2" name="Picture 363" descr="https://apps.fldfs.com/SURVEY/Images/spacer.gif">
          <a:extLst>
            <a:ext uri="{FF2B5EF4-FFF2-40B4-BE49-F238E27FC236}">
              <a16:creationId xmlns:a16="http://schemas.microsoft.com/office/drawing/2014/main" id="{00000000-0008-0000-0A00-0000A4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3" name="Picture 363" descr="https://apps.fldfs.com/SURVEY/Images/spacer.gif">
          <a:extLst>
            <a:ext uri="{FF2B5EF4-FFF2-40B4-BE49-F238E27FC236}">
              <a16:creationId xmlns:a16="http://schemas.microsoft.com/office/drawing/2014/main" id="{00000000-0008-0000-0A00-0000A5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4" name="Picture 363" descr="https://apps.fldfs.com/SURVEY/Images/spacer.gif">
          <a:extLst>
            <a:ext uri="{FF2B5EF4-FFF2-40B4-BE49-F238E27FC236}">
              <a16:creationId xmlns:a16="http://schemas.microsoft.com/office/drawing/2014/main" id="{00000000-0008-0000-0A00-0000A6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5" name="Picture 363" descr="https://apps.fldfs.com/SURVEY/Images/spacer.gif">
          <a:extLst>
            <a:ext uri="{FF2B5EF4-FFF2-40B4-BE49-F238E27FC236}">
              <a16:creationId xmlns:a16="http://schemas.microsoft.com/office/drawing/2014/main" id="{00000000-0008-0000-0A00-0000A7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6" name="Picture 363" descr="https://apps.fldfs.com/SURVEY/Images/spacer.gif">
          <a:extLst>
            <a:ext uri="{FF2B5EF4-FFF2-40B4-BE49-F238E27FC236}">
              <a16:creationId xmlns:a16="http://schemas.microsoft.com/office/drawing/2014/main" id="{00000000-0008-0000-0A00-0000A8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7" name="Picture 363" descr="https://apps.fldfs.com/SURVEY/Images/spacer.gif">
          <a:extLst>
            <a:ext uri="{FF2B5EF4-FFF2-40B4-BE49-F238E27FC236}">
              <a16:creationId xmlns:a16="http://schemas.microsoft.com/office/drawing/2014/main" id="{00000000-0008-0000-0A00-0000A9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8" name="Picture 363" descr="https://apps.fldfs.com/SURVEY/Images/spacer.gif">
          <a:extLst>
            <a:ext uri="{FF2B5EF4-FFF2-40B4-BE49-F238E27FC236}">
              <a16:creationId xmlns:a16="http://schemas.microsoft.com/office/drawing/2014/main" id="{00000000-0008-0000-0A00-0000AA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79" name="Picture 363" descr="https://apps.fldfs.com/SURVEY/Images/spacer.gif">
          <a:extLst>
            <a:ext uri="{FF2B5EF4-FFF2-40B4-BE49-F238E27FC236}">
              <a16:creationId xmlns:a16="http://schemas.microsoft.com/office/drawing/2014/main" id="{00000000-0008-0000-0A00-0000AB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80" name="Picture 363" descr="https://apps.fldfs.com/SURVEY/Images/spacer.gif">
          <a:extLst>
            <a:ext uri="{FF2B5EF4-FFF2-40B4-BE49-F238E27FC236}">
              <a16:creationId xmlns:a16="http://schemas.microsoft.com/office/drawing/2014/main" id="{00000000-0008-0000-0A00-0000AC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81" name="Picture 363" descr="https://apps.fldfs.com/SURVEY/Images/spacer.gif">
          <a:extLst>
            <a:ext uri="{FF2B5EF4-FFF2-40B4-BE49-F238E27FC236}">
              <a16:creationId xmlns:a16="http://schemas.microsoft.com/office/drawing/2014/main" id="{00000000-0008-0000-0A00-0000AD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82" name="Picture 363" descr="https://apps.fldfs.com/SURVEY/Images/spacer.gif">
          <a:extLst>
            <a:ext uri="{FF2B5EF4-FFF2-40B4-BE49-F238E27FC236}">
              <a16:creationId xmlns:a16="http://schemas.microsoft.com/office/drawing/2014/main" id="{00000000-0008-0000-0A00-0000AE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83" name="Picture 363" descr="https://apps.fldfs.com/SURVEY/Images/spacer.gif">
          <a:extLst>
            <a:ext uri="{FF2B5EF4-FFF2-40B4-BE49-F238E27FC236}">
              <a16:creationId xmlns:a16="http://schemas.microsoft.com/office/drawing/2014/main" id="{00000000-0008-0000-0A00-0000AF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383</xdr:row>
      <xdr:rowOff>0</xdr:rowOff>
    </xdr:from>
    <xdr:to>
      <xdr:col>8</xdr:col>
      <xdr:colOff>9525</xdr:colOff>
      <xdr:row>383</xdr:row>
      <xdr:rowOff>9525</xdr:rowOff>
    </xdr:to>
    <xdr:pic>
      <xdr:nvPicPr>
        <xdr:cNvPr id="4784" name="Picture 363" descr="https://apps.fldfs.com/SURVEY/Images/spacer.gif">
          <a:extLst>
            <a:ext uri="{FF2B5EF4-FFF2-40B4-BE49-F238E27FC236}">
              <a16:creationId xmlns:a16="http://schemas.microsoft.com/office/drawing/2014/main" id="{00000000-0008-0000-0A00-0000B0120000}"/>
            </a:ext>
          </a:extLst>
        </xdr:cNvPr>
        <xdr:cNvPicPr>
          <a:picLocks noChangeAspect="1"/>
        </xdr:cNvPicPr>
      </xdr:nvPicPr>
      <xdr:blipFill>
        <a:blip xmlns:r="http://schemas.openxmlformats.org/officeDocument/2006/relationships" r:embed="rId1"/>
        <a:stretch>
          <a:fillRect/>
        </a:stretch>
      </xdr:blipFill>
      <xdr:spPr bwMode="auto">
        <a:xfrm>
          <a:off x="1400175" y="745331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85" name="Picture 363" descr="https://apps.fldfs.com/SURVEY/Images/spacer.gif">
          <a:extLst>
            <a:ext uri="{FF2B5EF4-FFF2-40B4-BE49-F238E27FC236}">
              <a16:creationId xmlns:a16="http://schemas.microsoft.com/office/drawing/2014/main" id="{00000000-0008-0000-0A00-0000B1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86" name="Picture 363" descr="https://apps.fldfs.com/SURVEY/Images/spacer.gif">
          <a:extLst>
            <a:ext uri="{FF2B5EF4-FFF2-40B4-BE49-F238E27FC236}">
              <a16:creationId xmlns:a16="http://schemas.microsoft.com/office/drawing/2014/main" id="{00000000-0008-0000-0A00-0000B2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87" name="Picture 363" descr="https://apps.fldfs.com/SURVEY/Images/spacer.gif">
          <a:extLst>
            <a:ext uri="{FF2B5EF4-FFF2-40B4-BE49-F238E27FC236}">
              <a16:creationId xmlns:a16="http://schemas.microsoft.com/office/drawing/2014/main" id="{00000000-0008-0000-0A00-0000B3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88" name="Picture 363" descr="https://apps.fldfs.com/SURVEY/Images/spacer.gif">
          <a:extLst>
            <a:ext uri="{FF2B5EF4-FFF2-40B4-BE49-F238E27FC236}">
              <a16:creationId xmlns:a16="http://schemas.microsoft.com/office/drawing/2014/main" id="{00000000-0008-0000-0A00-0000B4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89" name="Picture 363" descr="https://apps.fldfs.com/SURVEY/Images/spacer.gif">
          <a:extLst>
            <a:ext uri="{FF2B5EF4-FFF2-40B4-BE49-F238E27FC236}">
              <a16:creationId xmlns:a16="http://schemas.microsoft.com/office/drawing/2014/main" id="{00000000-0008-0000-0A00-0000B5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0" name="Picture 363" descr="https://apps.fldfs.com/SURVEY/Images/spacer.gif">
          <a:extLst>
            <a:ext uri="{FF2B5EF4-FFF2-40B4-BE49-F238E27FC236}">
              <a16:creationId xmlns:a16="http://schemas.microsoft.com/office/drawing/2014/main" id="{00000000-0008-0000-0A00-0000B6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1" name="Picture 363" descr="https://apps.fldfs.com/SURVEY/Images/spacer.gif">
          <a:extLst>
            <a:ext uri="{FF2B5EF4-FFF2-40B4-BE49-F238E27FC236}">
              <a16:creationId xmlns:a16="http://schemas.microsoft.com/office/drawing/2014/main" id="{00000000-0008-0000-0A00-0000B7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2" name="Picture 363" descr="https://apps.fldfs.com/SURVEY/Images/spacer.gif">
          <a:extLst>
            <a:ext uri="{FF2B5EF4-FFF2-40B4-BE49-F238E27FC236}">
              <a16:creationId xmlns:a16="http://schemas.microsoft.com/office/drawing/2014/main" id="{00000000-0008-0000-0A00-0000B8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3" name="Picture 363" descr="https://apps.fldfs.com/SURVEY/Images/spacer.gif">
          <a:extLst>
            <a:ext uri="{FF2B5EF4-FFF2-40B4-BE49-F238E27FC236}">
              <a16:creationId xmlns:a16="http://schemas.microsoft.com/office/drawing/2014/main" id="{00000000-0008-0000-0A00-0000B9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4" name="Picture 363" descr="https://apps.fldfs.com/SURVEY/Images/spacer.gif">
          <a:extLst>
            <a:ext uri="{FF2B5EF4-FFF2-40B4-BE49-F238E27FC236}">
              <a16:creationId xmlns:a16="http://schemas.microsoft.com/office/drawing/2014/main" id="{00000000-0008-0000-0A00-0000BA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5" name="Picture 363" descr="https://apps.fldfs.com/SURVEY/Images/spacer.gif">
          <a:extLst>
            <a:ext uri="{FF2B5EF4-FFF2-40B4-BE49-F238E27FC236}">
              <a16:creationId xmlns:a16="http://schemas.microsoft.com/office/drawing/2014/main" id="{00000000-0008-0000-0A00-0000BB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6" name="Picture 363" descr="https://apps.fldfs.com/SURVEY/Images/spacer.gif">
          <a:extLst>
            <a:ext uri="{FF2B5EF4-FFF2-40B4-BE49-F238E27FC236}">
              <a16:creationId xmlns:a16="http://schemas.microsoft.com/office/drawing/2014/main" id="{00000000-0008-0000-0A00-0000BC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7" name="Picture 363" descr="https://apps.fldfs.com/SURVEY/Images/spacer.gif">
          <a:extLst>
            <a:ext uri="{FF2B5EF4-FFF2-40B4-BE49-F238E27FC236}">
              <a16:creationId xmlns:a16="http://schemas.microsoft.com/office/drawing/2014/main" id="{00000000-0008-0000-0A00-0000BD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8" name="Picture 363" descr="https://apps.fldfs.com/SURVEY/Images/spacer.gif">
          <a:extLst>
            <a:ext uri="{FF2B5EF4-FFF2-40B4-BE49-F238E27FC236}">
              <a16:creationId xmlns:a16="http://schemas.microsoft.com/office/drawing/2014/main" id="{00000000-0008-0000-0A00-0000BE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799" name="Picture 363" descr="https://apps.fldfs.com/SURVEY/Images/spacer.gif">
          <a:extLst>
            <a:ext uri="{FF2B5EF4-FFF2-40B4-BE49-F238E27FC236}">
              <a16:creationId xmlns:a16="http://schemas.microsoft.com/office/drawing/2014/main" id="{00000000-0008-0000-0A00-0000BF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800" name="Picture 363" descr="https://apps.fldfs.com/SURVEY/Images/spacer.gif">
          <a:extLst>
            <a:ext uri="{FF2B5EF4-FFF2-40B4-BE49-F238E27FC236}">
              <a16:creationId xmlns:a16="http://schemas.microsoft.com/office/drawing/2014/main" id="{00000000-0008-0000-0A00-0000C0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801" name="Picture 363" descr="https://apps.fldfs.com/SURVEY/Images/spacer.gif">
          <a:extLst>
            <a:ext uri="{FF2B5EF4-FFF2-40B4-BE49-F238E27FC236}">
              <a16:creationId xmlns:a16="http://schemas.microsoft.com/office/drawing/2014/main" id="{00000000-0008-0000-0A00-0000C1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802" name="Picture 363" descr="https://apps.fldfs.com/SURVEY/Images/spacer.gif">
          <a:extLst>
            <a:ext uri="{FF2B5EF4-FFF2-40B4-BE49-F238E27FC236}">
              <a16:creationId xmlns:a16="http://schemas.microsoft.com/office/drawing/2014/main" id="{00000000-0008-0000-0A00-0000C2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803" name="Picture 363" descr="https://apps.fldfs.com/SURVEY/Images/spacer.gif">
          <a:extLst>
            <a:ext uri="{FF2B5EF4-FFF2-40B4-BE49-F238E27FC236}">
              <a16:creationId xmlns:a16="http://schemas.microsoft.com/office/drawing/2014/main" id="{00000000-0008-0000-0A00-0000C3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804" name="Picture 363" descr="https://apps.fldfs.com/SURVEY/Images/spacer.gif">
          <a:extLst>
            <a:ext uri="{FF2B5EF4-FFF2-40B4-BE49-F238E27FC236}">
              <a16:creationId xmlns:a16="http://schemas.microsoft.com/office/drawing/2014/main" id="{00000000-0008-0000-0A00-0000C4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384</xdr:row>
      <xdr:rowOff>0</xdr:rowOff>
    </xdr:from>
    <xdr:to>
      <xdr:col>8</xdr:col>
      <xdr:colOff>9525</xdr:colOff>
      <xdr:row>384</xdr:row>
      <xdr:rowOff>9525</xdr:rowOff>
    </xdr:to>
    <xdr:pic>
      <xdr:nvPicPr>
        <xdr:cNvPr id="4805" name="Picture 363" descr="https://apps.fldfs.com/SURVEY/Images/spacer.gif">
          <a:extLst>
            <a:ext uri="{FF2B5EF4-FFF2-40B4-BE49-F238E27FC236}">
              <a16:creationId xmlns:a16="http://schemas.microsoft.com/office/drawing/2014/main" id="{00000000-0008-0000-0A00-0000C5120000}"/>
            </a:ext>
          </a:extLst>
        </xdr:cNvPr>
        <xdr:cNvPicPr>
          <a:picLocks noChangeAspect="1"/>
        </xdr:cNvPicPr>
      </xdr:nvPicPr>
      <xdr:blipFill>
        <a:blip xmlns:r="http://schemas.openxmlformats.org/officeDocument/2006/relationships" r:embed="rId1"/>
        <a:stretch>
          <a:fillRect/>
        </a:stretch>
      </xdr:blipFill>
      <xdr:spPr bwMode="auto">
        <a:xfrm>
          <a:off x="1400175" y="747236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06" name="Picture 363" descr="https://apps.fldfs.com/SURVEY/Images/spacer.gif">
          <a:extLst>
            <a:ext uri="{FF2B5EF4-FFF2-40B4-BE49-F238E27FC236}">
              <a16:creationId xmlns:a16="http://schemas.microsoft.com/office/drawing/2014/main" id="{00000000-0008-0000-0A00-0000C6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07" name="Picture 363" descr="https://apps.fldfs.com/SURVEY/Images/spacer.gif">
          <a:extLst>
            <a:ext uri="{FF2B5EF4-FFF2-40B4-BE49-F238E27FC236}">
              <a16:creationId xmlns:a16="http://schemas.microsoft.com/office/drawing/2014/main" id="{00000000-0008-0000-0A00-0000C7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08" name="Picture 363" descr="https://apps.fldfs.com/SURVEY/Images/spacer.gif">
          <a:extLst>
            <a:ext uri="{FF2B5EF4-FFF2-40B4-BE49-F238E27FC236}">
              <a16:creationId xmlns:a16="http://schemas.microsoft.com/office/drawing/2014/main" id="{00000000-0008-0000-0A00-0000C8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09" name="Picture 363" descr="https://apps.fldfs.com/SURVEY/Images/spacer.gif">
          <a:extLst>
            <a:ext uri="{FF2B5EF4-FFF2-40B4-BE49-F238E27FC236}">
              <a16:creationId xmlns:a16="http://schemas.microsoft.com/office/drawing/2014/main" id="{00000000-0008-0000-0A00-0000C9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0" name="Picture 363" descr="https://apps.fldfs.com/SURVEY/Images/spacer.gif">
          <a:extLst>
            <a:ext uri="{FF2B5EF4-FFF2-40B4-BE49-F238E27FC236}">
              <a16:creationId xmlns:a16="http://schemas.microsoft.com/office/drawing/2014/main" id="{00000000-0008-0000-0A00-0000CA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1" name="Picture 363" descr="https://apps.fldfs.com/SURVEY/Images/spacer.gif">
          <a:extLst>
            <a:ext uri="{FF2B5EF4-FFF2-40B4-BE49-F238E27FC236}">
              <a16:creationId xmlns:a16="http://schemas.microsoft.com/office/drawing/2014/main" id="{00000000-0008-0000-0A00-0000CB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2" name="Picture 363" descr="https://apps.fldfs.com/SURVEY/Images/spacer.gif">
          <a:extLst>
            <a:ext uri="{FF2B5EF4-FFF2-40B4-BE49-F238E27FC236}">
              <a16:creationId xmlns:a16="http://schemas.microsoft.com/office/drawing/2014/main" id="{00000000-0008-0000-0A00-0000CC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3" name="Picture 363" descr="https://apps.fldfs.com/SURVEY/Images/spacer.gif">
          <a:extLst>
            <a:ext uri="{FF2B5EF4-FFF2-40B4-BE49-F238E27FC236}">
              <a16:creationId xmlns:a16="http://schemas.microsoft.com/office/drawing/2014/main" id="{00000000-0008-0000-0A00-0000CD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4" name="Picture 363" descr="https://apps.fldfs.com/SURVEY/Images/spacer.gif">
          <a:extLst>
            <a:ext uri="{FF2B5EF4-FFF2-40B4-BE49-F238E27FC236}">
              <a16:creationId xmlns:a16="http://schemas.microsoft.com/office/drawing/2014/main" id="{00000000-0008-0000-0A00-0000CE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5" name="Picture 363" descr="https://apps.fldfs.com/SURVEY/Images/spacer.gif">
          <a:extLst>
            <a:ext uri="{FF2B5EF4-FFF2-40B4-BE49-F238E27FC236}">
              <a16:creationId xmlns:a16="http://schemas.microsoft.com/office/drawing/2014/main" id="{00000000-0008-0000-0A00-0000CF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6" name="Picture 363" descr="https://apps.fldfs.com/SURVEY/Images/spacer.gif">
          <a:extLst>
            <a:ext uri="{FF2B5EF4-FFF2-40B4-BE49-F238E27FC236}">
              <a16:creationId xmlns:a16="http://schemas.microsoft.com/office/drawing/2014/main" id="{00000000-0008-0000-0A00-0000D0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7" name="Picture 363" descr="https://apps.fldfs.com/SURVEY/Images/spacer.gif">
          <a:extLst>
            <a:ext uri="{FF2B5EF4-FFF2-40B4-BE49-F238E27FC236}">
              <a16:creationId xmlns:a16="http://schemas.microsoft.com/office/drawing/2014/main" id="{00000000-0008-0000-0A00-0000D1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8" name="Picture 363" descr="https://apps.fldfs.com/SURVEY/Images/spacer.gif">
          <a:extLst>
            <a:ext uri="{FF2B5EF4-FFF2-40B4-BE49-F238E27FC236}">
              <a16:creationId xmlns:a16="http://schemas.microsoft.com/office/drawing/2014/main" id="{00000000-0008-0000-0A00-0000D2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19" name="Picture 363" descr="https://apps.fldfs.com/SURVEY/Images/spacer.gif">
          <a:extLst>
            <a:ext uri="{FF2B5EF4-FFF2-40B4-BE49-F238E27FC236}">
              <a16:creationId xmlns:a16="http://schemas.microsoft.com/office/drawing/2014/main" id="{00000000-0008-0000-0A00-0000D3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20" name="Picture 363" descr="https://apps.fldfs.com/SURVEY/Images/spacer.gif">
          <a:extLst>
            <a:ext uri="{FF2B5EF4-FFF2-40B4-BE49-F238E27FC236}">
              <a16:creationId xmlns:a16="http://schemas.microsoft.com/office/drawing/2014/main" id="{00000000-0008-0000-0A00-0000D4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21" name="Picture 363" descr="https://apps.fldfs.com/SURVEY/Images/spacer.gif">
          <a:extLst>
            <a:ext uri="{FF2B5EF4-FFF2-40B4-BE49-F238E27FC236}">
              <a16:creationId xmlns:a16="http://schemas.microsoft.com/office/drawing/2014/main" id="{00000000-0008-0000-0A00-0000D5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22" name="Picture 363" descr="https://apps.fldfs.com/SURVEY/Images/spacer.gif">
          <a:extLst>
            <a:ext uri="{FF2B5EF4-FFF2-40B4-BE49-F238E27FC236}">
              <a16:creationId xmlns:a16="http://schemas.microsoft.com/office/drawing/2014/main" id="{00000000-0008-0000-0A00-0000D6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23" name="Picture 363" descr="https://apps.fldfs.com/SURVEY/Images/spacer.gif">
          <a:extLst>
            <a:ext uri="{FF2B5EF4-FFF2-40B4-BE49-F238E27FC236}">
              <a16:creationId xmlns:a16="http://schemas.microsoft.com/office/drawing/2014/main" id="{00000000-0008-0000-0A00-0000D7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24" name="Picture 363" descr="https://apps.fldfs.com/SURVEY/Images/spacer.gif">
          <a:extLst>
            <a:ext uri="{FF2B5EF4-FFF2-40B4-BE49-F238E27FC236}">
              <a16:creationId xmlns:a16="http://schemas.microsoft.com/office/drawing/2014/main" id="{00000000-0008-0000-0A00-0000D8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25" name="Picture 363" descr="https://apps.fldfs.com/SURVEY/Images/spacer.gif">
          <a:extLst>
            <a:ext uri="{FF2B5EF4-FFF2-40B4-BE49-F238E27FC236}">
              <a16:creationId xmlns:a16="http://schemas.microsoft.com/office/drawing/2014/main" id="{00000000-0008-0000-0A00-0000D9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385</xdr:row>
      <xdr:rowOff>0</xdr:rowOff>
    </xdr:from>
    <xdr:to>
      <xdr:col>8</xdr:col>
      <xdr:colOff>9525</xdr:colOff>
      <xdr:row>385</xdr:row>
      <xdr:rowOff>9525</xdr:rowOff>
    </xdr:to>
    <xdr:pic>
      <xdr:nvPicPr>
        <xdr:cNvPr id="4826" name="Picture 363" descr="https://apps.fldfs.com/SURVEY/Images/spacer.gif">
          <a:extLst>
            <a:ext uri="{FF2B5EF4-FFF2-40B4-BE49-F238E27FC236}">
              <a16:creationId xmlns:a16="http://schemas.microsoft.com/office/drawing/2014/main" id="{00000000-0008-0000-0A00-0000DA120000}"/>
            </a:ext>
          </a:extLst>
        </xdr:cNvPr>
        <xdr:cNvPicPr>
          <a:picLocks noChangeAspect="1"/>
        </xdr:cNvPicPr>
      </xdr:nvPicPr>
      <xdr:blipFill>
        <a:blip xmlns:r="http://schemas.openxmlformats.org/officeDocument/2006/relationships" r:embed="rId1"/>
        <a:stretch>
          <a:fillRect/>
        </a:stretch>
      </xdr:blipFill>
      <xdr:spPr bwMode="auto">
        <a:xfrm>
          <a:off x="1400175" y="749141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27" name="Picture 363" descr="https://apps.fldfs.com/SURVEY/Images/spacer.gif">
          <a:extLst>
            <a:ext uri="{FF2B5EF4-FFF2-40B4-BE49-F238E27FC236}">
              <a16:creationId xmlns:a16="http://schemas.microsoft.com/office/drawing/2014/main" id="{00000000-0008-0000-0A00-0000DB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28" name="Picture 363" descr="https://apps.fldfs.com/SURVEY/Images/spacer.gif">
          <a:extLst>
            <a:ext uri="{FF2B5EF4-FFF2-40B4-BE49-F238E27FC236}">
              <a16:creationId xmlns:a16="http://schemas.microsoft.com/office/drawing/2014/main" id="{00000000-0008-0000-0A00-0000DC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29" name="Picture 363" descr="https://apps.fldfs.com/SURVEY/Images/spacer.gif">
          <a:extLst>
            <a:ext uri="{FF2B5EF4-FFF2-40B4-BE49-F238E27FC236}">
              <a16:creationId xmlns:a16="http://schemas.microsoft.com/office/drawing/2014/main" id="{00000000-0008-0000-0A00-0000DD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0" name="Picture 363" descr="https://apps.fldfs.com/SURVEY/Images/spacer.gif">
          <a:extLst>
            <a:ext uri="{FF2B5EF4-FFF2-40B4-BE49-F238E27FC236}">
              <a16:creationId xmlns:a16="http://schemas.microsoft.com/office/drawing/2014/main" id="{00000000-0008-0000-0A00-0000DE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1" name="Picture 363" descr="https://apps.fldfs.com/SURVEY/Images/spacer.gif">
          <a:extLst>
            <a:ext uri="{FF2B5EF4-FFF2-40B4-BE49-F238E27FC236}">
              <a16:creationId xmlns:a16="http://schemas.microsoft.com/office/drawing/2014/main" id="{00000000-0008-0000-0A00-0000DF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2" name="Picture 363" descr="https://apps.fldfs.com/SURVEY/Images/spacer.gif">
          <a:extLst>
            <a:ext uri="{FF2B5EF4-FFF2-40B4-BE49-F238E27FC236}">
              <a16:creationId xmlns:a16="http://schemas.microsoft.com/office/drawing/2014/main" id="{00000000-0008-0000-0A00-0000E0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3" name="Picture 363" descr="https://apps.fldfs.com/SURVEY/Images/spacer.gif">
          <a:extLst>
            <a:ext uri="{FF2B5EF4-FFF2-40B4-BE49-F238E27FC236}">
              <a16:creationId xmlns:a16="http://schemas.microsoft.com/office/drawing/2014/main" id="{00000000-0008-0000-0A00-0000E1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4" name="Picture 363" descr="https://apps.fldfs.com/SURVEY/Images/spacer.gif">
          <a:extLst>
            <a:ext uri="{FF2B5EF4-FFF2-40B4-BE49-F238E27FC236}">
              <a16:creationId xmlns:a16="http://schemas.microsoft.com/office/drawing/2014/main" id="{00000000-0008-0000-0A00-0000E2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5" name="Picture 363" descr="https://apps.fldfs.com/SURVEY/Images/spacer.gif">
          <a:extLst>
            <a:ext uri="{FF2B5EF4-FFF2-40B4-BE49-F238E27FC236}">
              <a16:creationId xmlns:a16="http://schemas.microsoft.com/office/drawing/2014/main" id="{00000000-0008-0000-0A00-0000E3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6" name="Picture 363" descr="https://apps.fldfs.com/SURVEY/Images/spacer.gif">
          <a:extLst>
            <a:ext uri="{FF2B5EF4-FFF2-40B4-BE49-F238E27FC236}">
              <a16:creationId xmlns:a16="http://schemas.microsoft.com/office/drawing/2014/main" id="{00000000-0008-0000-0A00-0000E4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7" name="Picture 363" descr="https://apps.fldfs.com/SURVEY/Images/spacer.gif">
          <a:extLst>
            <a:ext uri="{FF2B5EF4-FFF2-40B4-BE49-F238E27FC236}">
              <a16:creationId xmlns:a16="http://schemas.microsoft.com/office/drawing/2014/main" id="{00000000-0008-0000-0A00-0000E5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8" name="Picture 363" descr="https://apps.fldfs.com/SURVEY/Images/spacer.gif">
          <a:extLst>
            <a:ext uri="{FF2B5EF4-FFF2-40B4-BE49-F238E27FC236}">
              <a16:creationId xmlns:a16="http://schemas.microsoft.com/office/drawing/2014/main" id="{00000000-0008-0000-0A00-0000E6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39" name="Picture 363" descr="https://apps.fldfs.com/SURVEY/Images/spacer.gif">
          <a:extLst>
            <a:ext uri="{FF2B5EF4-FFF2-40B4-BE49-F238E27FC236}">
              <a16:creationId xmlns:a16="http://schemas.microsoft.com/office/drawing/2014/main" id="{00000000-0008-0000-0A00-0000E7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0" name="Picture 363" descr="https://apps.fldfs.com/SURVEY/Images/spacer.gif">
          <a:extLst>
            <a:ext uri="{FF2B5EF4-FFF2-40B4-BE49-F238E27FC236}">
              <a16:creationId xmlns:a16="http://schemas.microsoft.com/office/drawing/2014/main" id="{00000000-0008-0000-0A00-0000E8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1" name="Picture 363" descr="https://apps.fldfs.com/SURVEY/Images/spacer.gif">
          <a:extLst>
            <a:ext uri="{FF2B5EF4-FFF2-40B4-BE49-F238E27FC236}">
              <a16:creationId xmlns:a16="http://schemas.microsoft.com/office/drawing/2014/main" id="{00000000-0008-0000-0A00-0000E9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2" name="Picture 363" descr="https://apps.fldfs.com/SURVEY/Images/spacer.gif">
          <a:extLst>
            <a:ext uri="{FF2B5EF4-FFF2-40B4-BE49-F238E27FC236}">
              <a16:creationId xmlns:a16="http://schemas.microsoft.com/office/drawing/2014/main" id="{00000000-0008-0000-0A00-0000EA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3" name="Picture 363" descr="https://apps.fldfs.com/SURVEY/Images/spacer.gif">
          <a:extLst>
            <a:ext uri="{FF2B5EF4-FFF2-40B4-BE49-F238E27FC236}">
              <a16:creationId xmlns:a16="http://schemas.microsoft.com/office/drawing/2014/main" id="{00000000-0008-0000-0A00-0000EB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4" name="Picture 363" descr="https://apps.fldfs.com/SURVEY/Images/spacer.gif">
          <a:extLst>
            <a:ext uri="{FF2B5EF4-FFF2-40B4-BE49-F238E27FC236}">
              <a16:creationId xmlns:a16="http://schemas.microsoft.com/office/drawing/2014/main" id="{00000000-0008-0000-0A00-0000EC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5" name="Picture 363" descr="https://apps.fldfs.com/SURVEY/Images/spacer.gif">
          <a:extLst>
            <a:ext uri="{FF2B5EF4-FFF2-40B4-BE49-F238E27FC236}">
              <a16:creationId xmlns:a16="http://schemas.microsoft.com/office/drawing/2014/main" id="{00000000-0008-0000-0A00-0000ED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6" name="Picture 363" descr="https://apps.fldfs.com/SURVEY/Images/spacer.gif">
          <a:extLst>
            <a:ext uri="{FF2B5EF4-FFF2-40B4-BE49-F238E27FC236}">
              <a16:creationId xmlns:a16="http://schemas.microsoft.com/office/drawing/2014/main" id="{00000000-0008-0000-0A00-0000EE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386</xdr:row>
      <xdr:rowOff>0</xdr:rowOff>
    </xdr:from>
    <xdr:to>
      <xdr:col>8</xdr:col>
      <xdr:colOff>9525</xdr:colOff>
      <xdr:row>386</xdr:row>
      <xdr:rowOff>9525</xdr:rowOff>
    </xdr:to>
    <xdr:pic>
      <xdr:nvPicPr>
        <xdr:cNvPr id="4847" name="Picture 363" descr="https://apps.fldfs.com/SURVEY/Images/spacer.gif">
          <a:extLst>
            <a:ext uri="{FF2B5EF4-FFF2-40B4-BE49-F238E27FC236}">
              <a16:creationId xmlns:a16="http://schemas.microsoft.com/office/drawing/2014/main" id="{00000000-0008-0000-0A00-0000EF120000}"/>
            </a:ext>
          </a:extLst>
        </xdr:cNvPr>
        <xdr:cNvPicPr>
          <a:picLocks noChangeAspect="1"/>
        </xdr:cNvPicPr>
      </xdr:nvPicPr>
      <xdr:blipFill>
        <a:blip xmlns:r="http://schemas.openxmlformats.org/officeDocument/2006/relationships" r:embed="rId1"/>
        <a:stretch>
          <a:fillRect/>
        </a:stretch>
      </xdr:blipFill>
      <xdr:spPr bwMode="auto">
        <a:xfrm>
          <a:off x="1400175" y="751046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48" name="Picture 363" descr="https://apps.fldfs.com/SURVEY/Images/spacer.gif">
          <a:extLst>
            <a:ext uri="{FF2B5EF4-FFF2-40B4-BE49-F238E27FC236}">
              <a16:creationId xmlns:a16="http://schemas.microsoft.com/office/drawing/2014/main" id="{00000000-0008-0000-0A00-0000F0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49" name="Picture 363" descr="https://apps.fldfs.com/SURVEY/Images/spacer.gif">
          <a:extLst>
            <a:ext uri="{FF2B5EF4-FFF2-40B4-BE49-F238E27FC236}">
              <a16:creationId xmlns:a16="http://schemas.microsoft.com/office/drawing/2014/main" id="{00000000-0008-0000-0A00-0000F1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0" name="Picture 363" descr="https://apps.fldfs.com/SURVEY/Images/spacer.gif">
          <a:extLst>
            <a:ext uri="{FF2B5EF4-FFF2-40B4-BE49-F238E27FC236}">
              <a16:creationId xmlns:a16="http://schemas.microsoft.com/office/drawing/2014/main" id="{00000000-0008-0000-0A00-0000F2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1" name="Picture 363" descr="https://apps.fldfs.com/SURVEY/Images/spacer.gif">
          <a:extLst>
            <a:ext uri="{FF2B5EF4-FFF2-40B4-BE49-F238E27FC236}">
              <a16:creationId xmlns:a16="http://schemas.microsoft.com/office/drawing/2014/main" id="{00000000-0008-0000-0A00-0000F3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2" name="Picture 363" descr="https://apps.fldfs.com/SURVEY/Images/spacer.gif">
          <a:extLst>
            <a:ext uri="{FF2B5EF4-FFF2-40B4-BE49-F238E27FC236}">
              <a16:creationId xmlns:a16="http://schemas.microsoft.com/office/drawing/2014/main" id="{00000000-0008-0000-0A00-0000F4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3" name="Picture 363" descr="https://apps.fldfs.com/SURVEY/Images/spacer.gif">
          <a:extLst>
            <a:ext uri="{FF2B5EF4-FFF2-40B4-BE49-F238E27FC236}">
              <a16:creationId xmlns:a16="http://schemas.microsoft.com/office/drawing/2014/main" id="{00000000-0008-0000-0A00-0000F5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4" name="Picture 363" descr="https://apps.fldfs.com/SURVEY/Images/spacer.gif">
          <a:extLst>
            <a:ext uri="{FF2B5EF4-FFF2-40B4-BE49-F238E27FC236}">
              <a16:creationId xmlns:a16="http://schemas.microsoft.com/office/drawing/2014/main" id="{00000000-0008-0000-0A00-0000F6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5" name="Picture 363" descr="https://apps.fldfs.com/SURVEY/Images/spacer.gif">
          <a:extLst>
            <a:ext uri="{FF2B5EF4-FFF2-40B4-BE49-F238E27FC236}">
              <a16:creationId xmlns:a16="http://schemas.microsoft.com/office/drawing/2014/main" id="{00000000-0008-0000-0A00-0000F7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6" name="Picture 363" descr="https://apps.fldfs.com/SURVEY/Images/spacer.gif">
          <a:extLst>
            <a:ext uri="{FF2B5EF4-FFF2-40B4-BE49-F238E27FC236}">
              <a16:creationId xmlns:a16="http://schemas.microsoft.com/office/drawing/2014/main" id="{00000000-0008-0000-0A00-0000F8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7" name="Picture 363" descr="https://apps.fldfs.com/SURVEY/Images/spacer.gif">
          <a:extLst>
            <a:ext uri="{FF2B5EF4-FFF2-40B4-BE49-F238E27FC236}">
              <a16:creationId xmlns:a16="http://schemas.microsoft.com/office/drawing/2014/main" id="{00000000-0008-0000-0A00-0000F9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8" name="Picture 363" descr="https://apps.fldfs.com/SURVEY/Images/spacer.gif">
          <a:extLst>
            <a:ext uri="{FF2B5EF4-FFF2-40B4-BE49-F238E27FC236}">
              <a16:creationId xmlns:a16="http://schemas.microsoft.com/office/drawing/2014/main" id="{00000000-0008-0000-0A00-0000FA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59" name="Picture 363" descr="https://apps.fldfs.com/SURVEY/Images/spacer.gif">
          <a:extLst>
            <a:ext uri="{FF2B5EF4-FFF2-40B4-BE49-F238E27FC236}">
              <a16:creationId xmlns:a16="http://schemas.microsoft.com/office/drawing/2014/main" id="{00000000-0008-0000-0A00-0000FB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0" name="Picture 363" descr="https://apps.fldfs.com/SURVEY/Images/spacer.gif">
          <a:extLst>
            <a:ext uri="{FF2B5EF4-FFF2-40B4-BE49-F238E27FC236}">
              <a16:creationId xmlns:a16="http://schemas.microsoft.com/office/drawing/2014/main" id="{00000000-0008-0000-0A00-0000FC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1" name="Picture 363" descr="https://apps.fldfs.com/SURVEY/Images/spacer.gif">
          <a:extLst>
            <a:ext uri="{FF2B5EF4-FFF2-40B4-BE49-F238E27FC236}">
              <a16:creationId xmlns:a16="http://schemas.microsoft.com/office/drawing/2014/main" id="{00000000-0008-0000-0A00-0000FD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2" name="Picture 363" descr="https://apps.fldfs.com/SURVEY/Images/spacer.gif">
          <a:extLst>
            <a:ext uri="{FF2B5EF4-FFF2-40B4-BE49-F238E27FC236}">
              <a16:creationId xmlns:a16="http://schemas.microsoft.com/office/drawing/2014/main" id="{00000000-0008-0000-0A00-0000FE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3" name="Picture 363" descr="https://apps.fldfs.com/SURVEY/Images/spacer.gif">
          <a:extLst>
            <a:ext uri="{FF2B5EF4-FFF2-40B4-BE49-F238E27FC236}">
              <a16:creationId xmlns:a16="http://schemas.microsoft.com/office/drawing/2014/main" id="{00000000-0008-0000-0A00-0000FF12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4" name="Picture 363" descr="https://apps.fldfs.com/SURVEY/Images/spacer.gif">
          <a:extLst>
            <a:ext uri="{FF2B5EF4-FFF2-40B4-BE49-F238E27FC236}">
              <a16:creationId xmlns:a16="http://schemas.microsoft.com/office/drawing/2014/main" id="{00000000-0008-0000-0A00-00000013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5" name="Picture 363" descr="https://apps.fldfs.com/SURVEY/Images/spacer.gif">
          <a:extLst>
            <a:ext uri="{FF2B5EF4-FFF2-40B4-BE49-F238E27FC236}">
              <a16:creationId xmlns:a16="http://schemas.microsoft.com/office/drawing/2014/main" id="{00000000-0008-0000-0A00-00000113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6" name="Picture 363" descr="https://apps.fldfs.com/SURVEY/Images/spacer.gif">
          <a:extLst>
            <a:ext uri="{FF2B5EF4-FFF2-40B4-BE49-F238E27FC236}">
              <a16:creationId xmlns:a16="http://schemas.microsoft.com/office/drawing/2014/main" id="{00000000-0008-0000-0A00-00000213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7" name="Picture 363" descr="https://apps.fldfs.com/SURVEY/Images/spacer.gif">
          <a:extLst>
            <a:ext uri="{FF2B5EF4-FFF2-40B4-BE49-F238E27FC236}">
              <a16:creationId xmlns:a16="http://schemas.microsoft.com/office/drawing/2014/main" id="{00000000-0008-0000-0A00-00000313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387</xdr:row>
      <xdr:rowOff>0</xdr:rowOff>
    </xdr:from>
    <xdr:to>
      <xdr:col>8</xdr:col>
      <xdr:colOff>9525</xdr:colOff>
      <xdr:row>387</xdr:row>
      <xdr:rowOff>9525</xdr:rowOff>
    </xdr:to>
    <xdr:pic>
      <xdr:nvPicPr>
        <xdr:cNvPr id="4868" name="Picture 363" descr="https://apps.fldfs.com/SURVEY/Images/spacer.gif">
          <a:extLst>
            <a:ext uri="{FF2B5EF4-FFF2-40B4-BE49-F238E27FC236}">
              <a16:creationId xmlns:a16="http://schemas.microsoft.com/office/drawing/2014/main" id="{00000000-0008-0000-0A00-000004130000}"/>
            </a:ext>
          </a:extLst>
        </xdr:cNvPr>
        <xdr:cNvPicPr>
          <a:picLocks noChangeAspect="1"/>
        </xdr:cNvPicPr>
      </xdr:nvPicPr>
      <xdr:blipFill>
        <a:blip xmlns:r="http://schemas.openxmlformats.org/officeDocument/2006/relationships" r:embed="rId1"/>
        <a:stretch>
          <a:fillRect/>
        </a:stretch>
      </xdr:blipFill>
      <xdr:spPr bwMode="auto">
        <a:xfrm>
          <a:off x="1400175" y="752951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69" name="Picture 363" descr="https://apps.fldfs.com/SURVEY/Images/spacer.gif">
          <a:extLst>
            <a:ext uri="{FF2B5EF4-FFF2-40B4-BE49-F238E27FC236}">
              <a16:creationId xmlns:a16="http://schemas.microsoft.com/office/drawing/2014/main" id="{00000000-0008-0000-0A00-000005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0" name="Picture 363" descr="https://apps.fldfs.com/SURVEY/Images/spacer.gif">
          <a:extLst>
            <a:ext uri="{FF2B5EF4-FFF2-40B4-BE49-F238E27FC236}">
              <a16:creationId xmlns:a16="http://schemas.microsoft.com/office/drawing/2014/main" id="{00000000-0008-0000-0A00-000006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1" name="Picture 363" descr="https://apps.fldfs.com/SURVEY/Images/spacer.gif">
          <a:extLst>
            <a:ext uri="{FF2B5EF4-FFF2-40B4-BE49-F238E27FC236}">
              <a16:creationId xmlns:a16="http://schemas.microsoft.com/office/drawing/2014/main" id="{00000000-0008-0000-0A00-000007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2" name="Picture 363" descr="https://apps.fldfs.com/SURVEY/Images/spacer.gif">
          <a:extLst>
            <a:ext uri="{FF2B5EF4-FFF2-40B4-BE49-F238E27FC236}">
              <a16:creationId xmlns:a16="http://schemas.microsoft.com/office/drawing/2014/main" id="{00000000-0008-0000-0A00-000008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3" name="Picture 363" descr="https://apps.fldfs.com/SURVEY/Images/spacer.gif">
          <a:extLst>
            <a:ext uri="{FF2B5EF4-FFF2-40B4-BE49-F238E27FC236}">
              <a16:creationId xmlns:a16="http://schemas.microsoft.com/office/drawing/2014/main" id="{00000000-0008-0000-0A00-000009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4" name="Picture 363" descr="https://apps.fldfs.com/SURVEY/Images/spacer.gif">
          <a:extLst>
            <a:ext uri="{FF2B5EF4-FFF2-40B4-BE49-F238E27FC236}">
              <a16:creationId xmlns:a16="http://schemas.microsoft.com/office/drawing/2014/main" id="{00000000-0008-0000-0A00-00000A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5" name="Picture 363" descr="https://apps.fldfs.com/SURVEY/Images/spacer.gif">
          <a:extLst>
            <a:ext uri="{FF2B5EF4-FFF2-40B4-BE49-F238E27FC236}">
              <a16:creationId xmlns:a16="http://schemas.microsoft.com/office/drawing/2014/main" id="{00000000-0008-0000-0A00-00000B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6" name="Picture 363" descr="https://apps.fldfs.com/SURVEY/Images/spacer.gif">
          <a:extLst>
            <a:ext uri="{FF2B5EF4-FFF2-40B4-BE49-F238E27FC236}">
              <a16:creationId xmlns:a16="http://schemas.microsoft.com/office/drawing/2014/main" id="{00000000-0008-0000-0A00-00000C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7" name="Picture 363" descr="https://apps.fldfs.com/SURVEY/Images/spacer.gif">
          <a:extLst>
            <a:ext uri="{FF2B5EF4-FFF2-40B4-BE49-F238E27FC236}">
              <a16:creationId xmlns:a16="http://schemas.microsoft.com/office/drawing/2014/main" id="{00000000-0008-0000-0A00-00000D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8" name="Picture 363" descr="https://apps.fldfs.com/SURVEY/Images/spacer.gif">
          <a:extLst>
            <a:ext uri="{FF2B5EF4-FFF2-40B4-BE49-F238E27FC236}">
              <a16:creationId xmlns:a16="http://schemas.microsoft.com/office/drawing/2014/main" id="{00000000-0008-0000-0A00-00000E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79" name="Picture 363" descr="https://apps.fldfs.com/SURVEY/Images/spacer.gif">
          <a:extLst>
            <a:ext uri="{FF2B5EF4-FFF2-40B4-BE49-F238E27FC236}">
              <a16:creationId xmlns:a16="http://schemas.microsoft.com/office/drawing/2014/main" id="{00000000-0008-0000-0A00-00000F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0" name="Picture 363" descr="https://apps.fldfs.com/SURVEY/Images/spacer.gif">
          <a:extLst>
            <a:ext uri="{FF2B5EF4-FFF2-40B4-BE49-F238E27FC236}">
              <a16:creationId xmlns:a16="http://schemas.microsoft.com/office/drawing/2014/main" id="{00000000-0008-0000-0A00-000010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1" name="Picture 363" descr="https://apps.fldfs.com/SURVEY/Images/spacer.gif">
          <a:extLst>
            <a:ext uri="{FF2B5EF4-FFF2-40B4-BE49-F238E27FC236}">
              <a16:creationId xmlns:a16="http://schemas.microsoft.com/office/drawing/2014/main" id="{00000000-0008-0000-0A00-000011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2" name="Picture 363" descr="https://apps.fldfs.com/SURVEY/Images/spacer.gif">
          <a:extLst>
            <a:ext uri="{FF2B5EF4-FFF2-40B4-BE49-F238E27FC236}">
              <a16:creationId xmlns:a16="http://schemas.microsoft.com/office/drawing/2014/main" id="{00000000-0008-0000-0A00-000012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3" name="Picture 363" descr="https://apps.fldfs.com/SURVEY/Images/spacer.gif">
          <a:extLst>
            <a:ext uri="{FF2B5EF4-FFF2-40B4-BE49-F238E27FC236}">
              <a16:creationId xmlns:a16="http://schemas.microsoft.com/office/drawing/2014/main" id="{00000000-0008-0000-0A00-000013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4" name="Picture 363" descr="https://apps.fldfs.com/SURVEY/Images/spacer.gif">
          <a:extLst>
            <a:ext uri="{FF2B5EF4-FFF2-40B4-BE49-F238E27FC236}">
              <a16:creationId xmlns:a16="http://schemas.microsoft.com/office/drawing/2014/main" id="{00000000-0008-0000-0A00-000014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5" name="Picture 363" descr="https://apps.fldfs.com/SURVEY/Images/spacer.gif">
          <a:extLst>
            <a:ext uri="{FF2B5EF4-FFF2-40B4-BE49-F238E27FC236}">
              <a16:creationId xmlns:a16="http://schemas.microsoft.com/office/drawing/2014/main" id="{00000000-0008-0000-0A00-000015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6" name="Picture 363" descr="https://apps.fldfs.com/SURVEY/Images/spacer.gif">
          <a:extLst>
            <a:ext uri="{FF2B5EF4-FFF2-40B4-BE49-F238E27FC236}">
              <a16:creationId xmlns:a16="http://schemas.microsoft.com/office/drawing/2014/main" id="{00000000-0008-0000-0A00-000016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7" name="Picture 363" descr="https://apps.fldfs.com/SURVEY/Images/spacer.gif">
          <a:extLst>
            <a:ext uri="{FF2B5EF4-FFF2-40B4-BE49-F238E27FC236}">
              <a16:creationId xmlns:a16="http://schemas.microsoft.com/office/drawing/2014/main" id="{00000000-0008-0000-0A00-000017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8" name="Picture 363" descr="https://apps.fldfs.com/SURVEY/Images/spacer.gif">
          <a:extLst>
            <a:ext uri="{FF2B5EF4-FFF2-40B4-BE49-F238E27FC236}">
              <a16:creationId xmlns:a16="http://schemas.microsoft.com/office/drawing/2014/main" id="{00000000-0008-0000-0A00-000018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388</xdr:row>
      <xdr:rowOff>0</xdr:rowOff>
    </xdr:from>
    <xdr:to>
      <xdr:col>8</xdr:col>
      <xdr:colOff>9525</xdr:colOff>
      <xdr:row>388</xdr:row>
      <xdr:rowOff>9525</xdr:rowOff>
    </xdr:to>
    <xdr:pic>
      <xdr:nvPicPr>
        <xdr:cNvPr id="4889" name="Picture 363" descr="https://apps.fldfs.com/SURVEY/Images/spacer.gif">
          <a:extLst>
            <a:ext uri="{FF2B5EF4-FFF2-40B4-BE49-F238E27FC236}">
              <a16:creationId xmlns:a16="http://schemas.microsoft.com/office/drawing/2014/main" id="{00000000-0008-0000-0A00-000019130000}"/>
            </a:ext>
          </a:extLst>
        </xdr:cNvPr>
        <xdr:cNvPicPr>
          <a:picLocks noChangeAspect="1"/>
        </xdr:cNvPicPr>
      </xdr:nvPicPr>
      <xdr:blipFill>
        <a:blip xmlns:r="http://schemas.openxmlformats.org/officeDocument/2006/relationships" r:embed="rId1"/>
        <a:stretch>
          <a:fillRect/>
        </a:stretch>
      </xdr:blipFill>
      <xdr:spPr bwMode="auto">
        <a:xfrm>
          <a:off x="1400175" y="754856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0" name="Picture 363" descr="https://apps.fldfs.com/SURVEY/Images/spacer.gif">
          <a:extLst>
            <a:ext uri="{FF2B5EF4-FFF2-40B4-BE49-F238E27FC236}">
              <a16:creationId xmlns:a16="http://schemas.microsoft.com/office/drawing/2014/main" id="{00000000-0008-0000-0A00-00001A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1" name="Picture 363" descr="https://apps.fldfs.com/SURVEY/Images/spacer.gif">
          <a:extLst>
            <a:ext uri="{FF2B5EF4-FFF2-40B4-BE49-F238E27FC236}">
              <a16:creationId xmlns:a16="http://schemas.microsoft.com/office/drawing/2014/main" id="{00000000-0008-0000-0A00-00001B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2" name="Picture 363" descr="https://apps.fldfs.com/SURVEY/Images/spacer.gif">
          <a:extLst>
            <a:ext uri="{FF2B5EF4-FFF2-40B4-BE49-F238E27FC236}">
              <a16:creationId xmlns:a16="http://schemas.microsoft.com/office/drawing/2014/main" id="{00000000-0008-0000-0A00-00001C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3" name="Picture 363" descr="https://apps.fldfs.com/SURVEY/Images/spacer.gif">
          <a:extLst>
            <a:ext uri="{FF2B5EF4-FFF2-40B4-BE49-F238E27FC236}">
              <a16:creationId xmlns:a16="http://schemas.microsoft.com/office/drawing/2014/main" id="{00000000-0008-0000-0A00-00001D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4" name="Picture 363" descr="https://apps.fldfs.com/SURVEY/Images/spacer.gif">
          <a:extLst>
            <a:ext uri="{FF2B5EF4-FFF2-40B4-BE49-F238E27FC236}">
              <a16:creationId xmlns:a16="http://schemas.microsoft.com/office/drawing/2014/main" id="{00000000-0008-0000-0A00-00001E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5" name="Picture 363" descr="https://apps.fldfs.com/SURVEY/Images/spacer.gif">
          <a:extLst>
            <a:ext uri="{FF2B5EF4-FFF2-40B4-BE49-F238E27FC236}">
              <a16:creationId xmlns:a16="http://schemas.microsoft.com/office/drawing/2014/main" id="{00000000-0008-0000-0A00-00001F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6" name="Picture 363" descr="https://apps.fldfs.com/SURVEY/Images/spacer.gif">
          <a:extLst>
            <a:ext uri="{FF2B5EF4-FFF2-40B4-BE49-F238E27FC236}">
              <a16:creationId xmlns:a16="http://schemas.microsoft.com/office/drawing/2014/main" id="{00000000-0008-0000-0A00-000020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7" name="Picture 363" descr="https://apps.fldfs.com/SURVEY/Images/spacer.gif">
          <a:extLst>
            <a:ext uri="{FF2B5EF4-FFF2-40B4-BE49-F238E27FC236}">
              <a16:creationId xmlns:a16="http://schemas.microsoft.com/office/drawing/2014/main" id="{00000000-0008-0000-0A00-000021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8" name="Picture 363" descr="https://apps.fldfs.com/SURVEY/Images/spacer.gif">
          <a:extLst>
            <a:ext uri="{FF2B5EF4-FFF2-40B4-BE49-F238E27FC236}">
              <a16:creationId xmlns:a16="http://schemas.microsoft.com/office/drawing/2014/main" id="{00000000-0008-0000-0A00-000022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899" name="Picture 363" descr="https://apps.fldfs.com/SURVEY/Images/spacer.gif">
          <a:extLst>
            <a:ext uri="{FF2B5EF4-FFF2-40B4-BE49-F238E27FC236}">
              <a16:creationId xmlns:a16="http://schemas.microsoft.com/office/drawing/2014/main" id="{00000000-0008-0000-0A00-000023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0" name="Picture 363" descr="https://apps.fldfs.com/SURVEY/Images/spacer.gif">
          <a:extLst>
            <a:ext uri="{FF2B5EF4-FFF2-40B4-BE49-F238E27FC236}">
              <a16:creationId xmlns:a16="http://schemas.microsoft.com/office/drawing/2014/main" id="{00000000-0008-0000-0A00-000024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1" name="Picture 363" descr="https://apps.fldfs.com/SURVEY/Images/spacer.gif">
          <a:extLst>
            <a:ext uri="{FF2B5EF4-FFF2-40B4-BE49-F238E27FC236}">
              <a16:creationId xmlns:a16="http://schemas.microsoft.com/office/drawing/2014/main" id="{00000000-0008-0000-0A00-000025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2" name="Picture 363" descr="https://apps.fldfs.com/SURVEY/Images/spacer.gif">
          <a:extLst>
            <a:ext uri="{FF2B5EF4-FFF2-40B4-BE49-F238E27FC236}">
              <a16:creationId xmlns:a16="http://schemas.microsoft.com/office/drawing/2014/main" id="{00000000-0008-0000-0A00-000026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3" name="Picture 363" descr="https://apps.fldfs.com/SURVEY/Images/spacer.gif">
          <a:extLst>
            <a:ext uri="{FF2B5EF4-FFF2-40B4-BE49-F238E27FC236}">
              <a16:creationId xmlns:a16="http://schemas.microsoft.com/office/drawing/2014/main" id="{00000000-0008-0000-0A00-000027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4" name="Picture 363" descr="https://apps.fldfs.com/SURVEY/Images/spacer.gif">
          <a:extLst>
            <a:ext uri="{FF2B5EF4-FFF2-40B4-BE49-F238E27FC236}">
              <a16:creationId xmlns:a16="http://schemas.microsoft.com/office/drawing/2014/main" id="{00000000-0008-0000-0A00-000028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5" name="Picture 363" descr="https://apps.fldfs.com/SURVEY/Images/spacer.gif">
          <a:extLst>
            <a:ext uri="{FF2B5EF4-FFF2-40B4-BE49-F238E27FC236}">
              <a16:creationId xmlns:a16="http://schemas.microsoft.com/office/drawing/2014/main" id="{00000000-0008-0000-0A00-000029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6" name="Picture 363" descr="https://apps.fldfs.com/SURVEY/Images/spacer.gif">
          <a:extLst>
            <a:ext uri="{FF2B5EF4-FFF2-40B4-BE49-F238E27FC236}">
              <a16:creationId xmlns:a16="http://schemas.microsoft.com/office/drawing/2014/main" id="{00000000-0008-0000-0A00-00002A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7" name="Picture 363" descr="https://apps.fldfs.com/SURVEY/Images/spacer.gif">
          <a:extLst>
            <a:ext uri="{FF2B5EF4-FFF2-40B4-BE49-F238E27FC236}">
              <a16:creationId xmlns:a16="http://schemas.microsoft.com/office/drawing/2014/main" id="{00000000-0008-0000-0A00-00002B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8" name="Picture 363" descr="https://apps.fldfs.com/SURVEY/Images/spacer.gif">
          <a:extLst>
            <a:ext uri="{FF2B5EF4-FFF2-40B4-BE49-F238E27FC236}">
              <a16:creationId xmlns:a16="http://schemas.microsoft.com/office/drawing/2014/main" id="{00000000-0008-0000-0A00-00002C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09" name="Picture 363" descr="https://apps.fldfs.com/SURVEY/Images/spacer.gif">
          <a:extLst>
            <a:ext uri="{FF2B5EF4-FFF2-40B4-BE49-F238E27FC236}">
              <a16:creationId xmlns:a16="http://schemas.microsoft.com/office/drawing/2014/main" id="{00000000-0008-0000-0A00-00002D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389</xdr:row>
      <xdr:rowOff>0</xdr:rowOff>
    </xdr:from>
    <xdr:to>
      <xdr:col>8</xdr:col>
      <xdr:colOff>9525</xdr:colOff>
      <xdr:row>389</xdr:row>
      <xdr:rowOff>9525</xdr:rowOff>
    </xdr:to>
    <xdr:pic>
      <xdr:nvPicPr>
        <xdr:cNvPr id="4910" name="Picture 363" descr="https://apps.fldfs.com/SURVEY/Images/spacer.gif">
          <a:extLst>
            <a:ext uri="{FF2B5EF4-FFF2-40B4-BE49-F238E27FC236}">
              <a16:creationId xmlns:a16="http://schemas.microsoft.com/office/drawing/2014/main" id="{00000000-0008-0000-0A00-00002E130000}"/>
            </a:ext>
          </a:extLst>
        </xdr:cNvPr>
        <xdr:cNvPicPr>
          <a:picLocks noChangeAspect="1"/>
        </xdr:cNvPicPr>
      </xdr:nvPicPr>
      <xdr:blipFill>
        <a:blip xmlns:r="http://schemas.openxmlformats.org/officeDocument/2006/relationships" r:embed="rId1"/>
        <a:stretch>
          <a:fillRect/>
        </a:stretch>
      </xdr:blipFill>
      <xdr:spPr bwMode="auto">
        <a:xfrm>
          <a:off x="1400175" y="756761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1" name="Picture 363" descr="https://apps.fldfs.com/SURVEY/Images/spacer.gif">
          <a:extLst>
            <a:ext uri="{FF2B5EF4-FFF2-40B4-BE49-F238E27FC236}">
              <a16:creationId xmlns:a16="http://schemas.microsoft.com/office/drawing/2014/main" id="{00000000-0008-0000-0A00-00002F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2" name="Picture 363" descr="https://apps.fldfs.com/SURVEY/Images/spacer.gif">
          <a:extLst>
            <a:ext uri="{FF2B5EF4-FFF2-40B4-BE49-F238E27FC236}">
              <a16:creationId xmlns:a16="http://schemas.microsoft.com/office/drawing/2014/main" id="{00000000-0008-0000-0A00-000030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3" name="Picture 363" descr="https://apps.fldfs.com/SURVEY/Images/spacer.gif">
          <a:extLst>
            <a:ext uri="{FF2B5EF4-FFF2-40B4-BE49-F238E27FC236}">
              <a16:creationId xmlns:a16="http://schemas.microsoft.com/office/drawing/2014/main" id="{00000000-0008-0000-0A00-000031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4" name="Picture 363" descr="https://apps.fldfs.com/SURVEY/Images/spacer.gif">
          <a:extLst>
            <a:ext uri="{FF2B5EF4-FFF2-40B4-BE49-F238E27FC236}">
              <a16:creationId xmlns:a16="http://schemas.microsoft.com/office/drawing/2014/main" id="{00000000-0008-0000-0A00-000032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5" name="Picture 363" descr="https://apps.fldfs.com/SURVEY/Images/spacer.gif">
          <a:extLst>
            <a:ext uri="{FF2B5EF4-FFF2-40B4-BE49-F238E27FC236}">
              <a16:creationId xmlns:a16="http://schemas.microsoft.com/office/drawing/2014/main" id="{00000000-0008-0000-0A00-000033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6" name="Picture 363" descr="https://apps.fldfs.com/SURVEY/Images/spacer.gif">
          <a:extLst>
            <a:ext uri="{FF2B5EF4-FFF2-40B4-BE49-F238E27FC236}">
              <a16:creationId xmlns:a16="http://schemas.microsoft.com/office/drawing/2014/main" id="{00000000-0008-0000-0A00-000034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7" name="Picture 363" descr="https://apps.fldfs.com/SURVEY/Images/spacer.gif">
          <a:extLst>
            <a:ext uri="{FF2B5EF4-FFF2-40B4-BE49-F238E27FC236}">
              <a16:creationId xmlns:a16="http://schemas.microsoft.com/office/drawing/2014/main" id="{00000000-0008-0000-0A00-000035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8" name="Picture 363" descr="https://apps.fldfs.com/SURVEY/Images/spacer.gif">
          <a:extLst>
            <a:ext uri="{FF2B5EF4-FFF2-40B4-BE49-F238E27FC236}">
              <a16:creationId xmlns:a16="http://schemas.microsoft.com/office/drawing/2014/main" id="{00000000-0008-0000-0A00-000036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19" name="Picture 363" descr="https://apps.fldfs.com/SURVEY/Images/spacer.gif">
          <a:extLst>
            <a:ext uri="{FF2B5EF4-FFF2-40B4-BE49-F238E27FC236}">
              <a16:creationId xmlns:a16="http://schemas.microsoft.com/office/drawing/2014/main" id="{00000000-0008-0000-0A00-000037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0" name="Picture 363" descr="https://apps.fldfs.com/SURVEY/Images/spacer.gif">
          <a:extLst>
            <a:ext uri="{FF2B5EF4-FFF2-40B4-BE49-F238E27FC236}">
              <a16:creationId xmlns:a16="http://schemas.microsoft.com/office/drawing/2014/main" id="{00000000-0008-0000-0A00-000038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1" name="Picture 363" descr="https://apps.fldfs.com/SURVEY/Images/spacer.gif">
          <a:extLst>
            <a:ext uri="{FF2B5EF4-FFF2-40B4-BE49-F238E27FC236}">
              <a16:creationId xmlns:a16="http://schemas.microsoft.com/office/drawing/2014/main" id="{00000000-0008-0000-0A00-000039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2" name="Picture 363" descr="https://apps.fldfs.com/SURVEY/Images/spacer.gif">
          <a:extLst>
            <a:ext uri="{FF2B5EF4-FFF2-40B4-BE49-F238E27FC236}">
              <a16:creationId xmlns:a16="http://schemas.microsoft.com/office/drawing/2014/main" id="{00000000-0008-0000-0A00-00003A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3" name="Picture 363" descr="https://apps.fldfs.com/SURVEY/Images/spacer.gif">
          <a:extLst>
            <a:ext uri="{FF2B5EF4-FFF2-40B4-BE49-F238E27FC236}">
              <a16:creationId xmlns:a16="http://schemas.microsoft.com/office/drawing/2014/main" id="{00000000-0008-0000-0A00-00003B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4" name="Picture 363" descr="https://apps.fldfs.com/SURVEY/Images/spacer.gif">
          <a:extLst>
            <a:ext uri="{FF2B5EF4-FFF2-40B4-BE49-F238E27FC236}">
              <a16:creationId xmlns:a16="http://schemas.microsoft.com/office/drawing/2014/main" id="{00000000-0008-0000-0A00-00003C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5" name="Picture 363" descr="https://apps.fldfs.com/SURVEY/Images/spacer.gif">
          <a:extLst>
            <a:ext uri="{FF2B5EF4-FFF2-40B4-BE49-F238E27FC236}">
              <a16:creationId xmlns:a16="http://schemas.microsoft.com/office/drawing/2014/main" id="{00000000-0008-0000-0A00-00003D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6" name="Picture 363" descr="https://apps.fldfs.com/SURVEY/Images/spacer.gif">
          <a:extLst>
            <a:ext uri="{FF2B5EF4-FFF2-40B4-BE49-F238E27FC236}">
              <a16:creationId xmlns:a16="http://schemas.microsoft.com/office/drawing/2014/main" id="{00000000-0008-0000-0A00-00003E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7" name="Picture 363" descr="https://apps.fldfs.com/SURVEY/Images/spacer.gif">
          <a:extLst>
            <a:ext uri="{FF2B5EF4-FFF2-40B4-BE49-F238E27FC236}">
              <a16:creationId xmlns:a16="http://schemas.microsoft.com/office/drawing/2014/main" id="{00000000-0008-0000-0A00-00003F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8" name="Picture 363" descr="https://apps.fldfs.com/SURVEY/Images/spacer.gif">
          <a:extLst>
            <a:ext uri="{FF2B5EF4-FFF2-40B4-BE49-F238E27FC236}">
              <a16:creationId xmlns:a16="http://schemas.microsoft.com/office/drawing/2014/main" id="{00000000-0008-0000-0A00-000040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29" name="Picture 363" descr="https://apps.fldfs.com/SURVEY/Images/spacer.gif">
          <a:extLst>
            <a:ext uri="{FF2B5EF4-FFF2-40B4-BE49-F238E27FC236}">
              <a16:creationId xmlns:a16="http://schemas.microsoft.com/office/drawing/2014/main" id="{00000000-0008-0000-0A00-000041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30" name="Picture 363" descr="https://apps.fldfs.com/SURVEY/Images/spacer.gif">
          <a:extLst>
            <a:ext uri="{FF2B5EF4-FFF2-40B4-BE49-F238E27FC236}">
              <a16:creationId xmlns:a16="http://schemas.microsoft.com/office/drawing/2014/main" id="{00000000-0008-0000-0A00-000042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390</xdr:row>
      <xdr:rowOff>0</xdr:rowOff>
    </xdr:from>
    <xdr:to>
      <xdr:col>8</xdr:col>
      <xdr:colOff>9525</xdr:colOff>
      <xdr:row>390</xdr:row>
      <xdr:rowOff>9525</xdr:rowOff>
    </xdr:to>
    <xdr:pic>
      <xdr:nvPicPr>
        <xdr:cNvPr id="4931" name="Picture 363" descr="https://apps.fldfs.com/SURVEY/Images/spacer.gif">
          <a:extLst>
            <a:ext uri="{FF2B5EF4-FFF2-40B4-BE49-F238E27FC236}">
              <a16:creationId xmlns:a16="http://schemas.microsoft.com/office/drawing/2014/main" id="{00000000-0008-0000-0A00-000043130000}"/>
            </a:ext>
          </a:extLst>
        </xdr:cNvPr>
        <xdr:cNvPicPr>
          <a:picLocks noChangeAspect="1"/>
        </xdr:cNvPicPr>
      </xdr:nvPicPr>
      <xdr:blipFill>
        <a:blip xmlns:r="http://schemas.openxmlformats.org/officeDocument/2006/relationships" r:embed="rId1"/>
        <a:stretch>
          <a:fillRect/>
        </a:stretch>
      </xdr:blipFill>
      <xdr:spPr bwMode="auto">
        <a:xfrm>
          <a:off x="1400175" y="758666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2" name="Picture 363" descr="https://apps.fldfs.com/SURVEY/Images/spacer.gif">
          <a:extLst>
            <a:ext uri="{FF2B5EF4-FFF2-40B4-BE49-F238E27FC236}">
              <a16:creationId xmlns:a16="http://schemas.microsoft.com/office/drawing/2014/main" id="{00000000-0008-0000-0A00-000044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3" name="Picture 363" descr="https://apps.fldfs.com/SURVEY/Images/spacer.gif">
          <a:extLst>
            <a:ext uri="{FF2B5EF4-FFF2-40B4-BE49-F238E27FC236}">
              <a16:creationId xmlns:a16="http://schemas.microsoft.com/office/drawing/2014/main" id="{00000000-0008-0000-0A00-000045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4" name="Picture 363" descr="https://apps.fldfs.com/SURVEY/Images/spacer.gif">
          <a:extLst>
            <a:ext uri="{FF2B5EF4-FFF2-40B4-BE49-F238E27FC236}">
              <a16:creationId xmlns:a16="http://schemas.microsoft.com/office/drawing/2014/main" id="{00000000-0008-0000-0A00-000046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5" name="Picture 363" descr="https://apps.fldfs.com/SURVEY/Images/spacer.gif">
          <a:extLst>
            <a:ext uri="{FF2B5EF4-FFF2-40B4-BE49-F238E27FC236}">
              <a16:creationId xmlns:a16="http://schemas.microsoft.com/office/drawing/2014/main" id="{00000000-0008-0000-0A00-000047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6" name="Picture 363" descr="https://apps.fldfs.com/SURVEY/Images/spacer.gif">
          <a:extLst>
            <a:ext uri="{FF2B5EF4-FFF2-40B4-BE49-F238E27FC236}">
              <a16:creationId xmlns:a16="http://schemas.microsoft.com/office/drawing/2014/main" id="{00000000-0008-0000-0A00-000048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7" name="Picture 363" descr="https://apps.fldfs.com/SURVEY/Images/spacer.gif">
          <a:extLst>
            <a:ext uri="{FF2B5EF4-FFF2-40B4-BE49-F238E27FC236}">
              <a16:creationId xmlns:a16="http://schemas.microsoft.com/office/drawing/2014/main" id="{00000000-0008-0000-0A00-000049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8" name="Picture 363" descr="https://apps.fldfs.com/SURVEY/Images/spacer.gif">
          <a:extLst>
            <a:ext uri="{FF2B5EF4-FFF2-40B4-BE49-F238E27FC236}">
              <a16:creationId xmlns:a16="http://schemas.microsoft.com/office/drawing/2014/main" id="{00000000-0008-0000-0A00-00004A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39" name="Picture 363" descr="https://apps.fldfs.com/SURVEY/Images/spacer.gif">
          <a:extLst>
            <a:ext uri="{FF2B5EF4-FFF2-40B4-BE49-F238E27FC236}">
              <a16:creationId xmlns:a16="http://schemas.microsoft.com/office/drawing/2014/main" id="{00000000-0008-0000-0A00-00004B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0" name="Picture 363" descr="https://apps.fldfs.com/SURVEY/Images/spacer.gif">
          <a:extLst>
            <a:ext uri="{FF2B5EF4-FFF2-40B4-BE49-F238E27FC236}">
              <a16:creationId xmlns:a16="http://schemas.microsoft.com/office/drawing/2014/main" id="{00000000-0008-0000-0A00-00004C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1" name="Picture 363" descr="https://apps.fldfs.com/SURVEY/Images/spacer.gif">
          <a:extLst>
            <a:ext uri="{FF2B5EF4-FFF2-40B4-BE49-F238E27FC236}">
              <a16:creationId xmlns:a16="http://schemas.microsoft.com/office/drawing/2014/main" id="{00000000-0008-0000-0A00-00004D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2" name="Picture 363" descr="https://apps.fldfs.com/SURVEY/Images/spacer.gif">
          <a:extLst>
            <a:ext uri="{FF2B5EF4-FFF2-40B4-BE49-F238E27FC236}">
              <a16:creationId xmlns:a16="http://schemas.microsoft.com/office/drawing/2014/main" id="{00000000-0008-0000-0A00-00004E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3" name="Picture 363" descr="https://apps.fldfs.com/SURVEY/Images/spacer.gif">
          <a:extLst>
            <a:ext uri="{FF2B5EF4-FFF2-40B4-BE49-F238E27FC236}">
              <a16:creationId xmlns:a16="http://schemas.microsoft.com/office/drawing/2014/main" id="{00000000-0008-0000-0A00-00004F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4" name="Picture 363" descr="https://apps.fldfs.com/SURVEY/Images/spacer.gif">
          <a:extLst>
            <a:ext uri="{FF2B5EF4-FFF2-40B4-BE49-F238E27FC236}">
              <a16:creationId xmlns:a16="http://schemas.microsoft.com/office/drawing/2014/main" id="{00000000-0008-0000-0A00-000050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5" name="Picture 363" descr="https://apps.fldfs.com/SURVEY/Images/spacer.gif">
          <a:extLst>
            <a:ext uri="{FF2B5EF4-FFF2-40B4-BE49-F238E27FC236}">
              <a16:creationId xmlns:a16="http://schemas.microsoft.com/office/drawing/2014/main" id="{00000000-0008-0000-0A00-000051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6" name="Picture 363" descr="https://apps.fldfs.com/SURVEY/Images/spacer.gif">
          <a:extLst>
            <a:ext uri="{FF2B5EF4-FFF2-40B4-BE49-F238E27FC236}">
              <a16:creationId xmlns:a16="http://schemas.microsoft.com/office/drawing/2014/main" id="{00000000-0008-0000-0A00-000052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7" name="Picture 363" descr="https://apps.fldfs.com/SURVEY/Images/spacer.gif">
          <a:extLst>
            <a:ext uri="{FF2B5EF4-FFF2-40B4-BE49-F238E27FC236}">
              <a16:creationId xmlns:a16="http://schemas.microsoft.com/office/drawing/2014/main" id="{00000000-0008-0000-0A00-000053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8" name="Picture 363" descr="https://apps.fldfs.com/SURVEY/Images/spacer.gif">
          <a:extLst>
            <a:ext uri="{FF2B5EF4-FFF2-40B4-BE49-F238E27FC236}">
              <a16:creationId xmlns:a16="http://schemas.microsoft.com/office/drawing/2014/main" id="{00000000-0008-0000-0A00-000054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49" name="Picture 363" descr="https://apps.fldfs.com/SURVEY/Images/spacer.gif">
          <a:extLst>
            <a:ext uri="{FF2B5EF4-FFF2-40B4-BE49-F238E27FC236}">
              <a16:creationId xmlns:a16="http://schemas.microsoft.com/office/drawing/2014/main" id="{00000000-0008-0000-0A00-000055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50" name="Picture 363" descr="https://apps.fldfs.com/SURVEY/Images/spacer.gif">
          <a:extLst>
            <a:ext uri="{FF2B5EF4-FFF2-40B4-BE49-F238E27FC236}">
              <a16:creationId xmlns:a16="http://schemas.microsoft.com/office/drawing/2014/main" id="{00000000-0008-0000-0A00-000056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51" name="Picture 363" descr="https://apps.fldfs.com/SURVEY/Images/spacer.gif">
          <a:extLst>
            <a:ext uri="{FF2B5EF4-FFF2-40B4-BE49-F238E27FC236}">
              <a16:creationId xmlns:a16="http://schemas.microsoft.com/office/drawing/2014/main" id="{00000000-0008-0000-0A00-000057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391</xdr:row>
      <xdr:rowOff>0</xdr:rowOff>
    </xdr:from>
    <xdr:to>
      <xdr:col>8</xdr:col>
      <xdr:colOff>9525</xdr:colOff>
      <xdr:row>391</xdr:row>
      <xdr:rowOff>9525</xdr:rowOff>
    </xdr:to>
    <xdr:pic>
      <xdr:nvPicPr>
        <xdr:cNvPr id="4952" name="Picture 363" descr="https://apps.fldfs.com/SURVEY/Images/spacer.gif">
          <a:extLst>
            <a:ext uri="{FF2B5EF4-FFF2-40B4-BE49-F238E27FC236}">
              <a16:creationId xmlns:a16="http://schemas.microsoft.com/office/drawing/2014/main" id="{00000000-0008-0000-0A00-000058130000}"/>
            </a:ext>
          </a:extLst>
        </xdr:cNvPr>
        <xdr:cNvPicPr>
          <a:picLocks noChangeAspect="1"/>
        </xdr:cNvPicPr>
      </xdr:nvPicPr>
      <xdr:blipFill>
        <a:blip xmlns:r="http://schemas.openxmlformats.org/officeDocument/2006/relationships" r:embed="rId1"/>
        <a:stretch>
          <a:fillRect/>
        </a:stretch>
      </xdr:blipFill>
      <xdr:spPr bwMode="auto">
        <a:xfrm>
          <a:off x="1400175" y="760571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53" name="Picture 363" descr="https://apps.fldfs.com/SURVEY/Images/spacer.gif">
          <a:extLst>
            <a:ext uri="{FF2B5EF4-FFF2-40B4-BE49-F238E27FC236}">
              <a16:creationId xmlns:a16="http://schemas.microsoft.com/office/drawing/2014/main" id="{00000000-0008-0000-0A00-000059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54" name="Picture 363" descr="https://apps.fldfs.com/SURVEY/Images/spacer.gif">
          <a:extLst>
            <a:ext uri="{FF2B5EF4-FFF2-40B4-BE49-F238E27FC236}">
              <a16:creationId xmlns:a16="http://schemas.microsoft.com/office/drawing/2014/main" id="{00000000-0008-0000-0A00-00005A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55" name="Picture 363" descr="https://apps.fldfs.com/SURVEY/Images/spacer.gif">
          <a:extLst>
            <a:ext uri="{FF2B5EF4-FFF2-40B4-BE49-F238E27FC236}">
              <a16:creationId xmlns:a16="http://schemas.microsoft.com/office/drawing/2014/main" id="{00000000-0008-0000-0A00-00005B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56" name="Picture 363" descr="https://apps.fldfs.com/SURVEY/Images/spacer.gif">
          <a:extLst>
            <a:ext uri="{FF2B5EF4-FFF2-40B4-BE49-F238E27FC236}">
              <a16:creationId xmlns:a16="http://schemas.microsoft.com/office/drawing/2014/main" id="{00000000-0008-0000-0A00-00005C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57" name="Picture 363" descr="https://apps.fldfs.com/SURVEY/Images/spacer.gif">
          <a:extLst>
            <a:ext uri="{FF2B5EF4-FFF2-40B4-BE49-F238E27FC236}">
              <a16:creationId xmlns:a16="http://schemas.microsoft.com/office/drawing/2014/main" id="{00000000-0008-0000-0A00-00005D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58" name="Picture 363" descr="https://apps.fldfs.com/SURVEY/Images/spacer.gif">
          <a:extLst>
            <a:ext uri="{FF2B5EF4-FFF2-40B4-BE49-F238E27FC236}">
              <a16:creationId xmlns:a16="http://schemas.microsoft.com/office/drawing/2014/main" id="{00000000-0008-0000-0A00-00005E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59" name="Picture 363" descr="https://apps.fldfs.com/SURVEY/Images/spacer.gif">
          <a:extLst>
            <a:ext uri="{FF2B5EF4-FFF2-40B4-BE49-F238E27FC236}">
              <a16:creationId xmlns:a16="http://schemas.microsoft.com/office/drawing/2014/main" id="{00000000-0008-0000-0A00-00005F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0" name="Picture 363" descr="https://apps.fldfs.com/SURVEY/Images/spacer.gif">
          <a:extLst>
            <a:ext uri="{FF2B5EF4-FFF2-40B4-BE49-F238E27FC236}">
              <a16:creationId xmlns:a16="http://schemas.microsoft.com/office/drawing/2014/main" id="{00000000-0008-0000-0A00-000060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1" name="Picture 363" descr="https://apps.fldfs.com/SURVEY/Images/spacer.gif">
          <a:extLst>
            <a:ext uri="{FF2B5EF4-FFF2-40B4-BE49-F238E27FC236}">
              <a16:creationId xmlns:a16="http://schemas.microsoft.com/office/drawing/2014/main" id="{00000000-0008-0000-0A00-000061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2" name="Picture 363" descr="https://apps.fldfs.com/SURVEY/Images/spacer.gif">
          <a:extLst>
            <a:ext uri="{FF2B5EF4-FFF2-40B4-BE49-F238E27FC236}">
              <a16:creationId xmlns:a16="http://schemas.microsoft.com/office/drawing/2014/main" id="{00000000-0008-0000-0A00-000062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3" name="Picture 363" descr="https://apps.fldfs.com/SURVEY/Images/spacer.gif">
          <a:extLst>
            <a:ext uri="{FF2B5EF4-FFF2-40B4-BE49-F238E27FC236}">
              <a16:creationId xmlns:a16="http://schemas.microsoft.com/office/drawing/2014/main" id="{00000000-0008-0000-0A00-000063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4" name="Picture 363" descr="https://apps.fldfs.com/SURVEY/Images/spacer.gif">
          <a:extLst>
            <a:ext uri="{FF2B5EF4-FFF2-40B4-BE49-F238E27FC236}">
              <a16:creationId xmlns:a16="http://schemas.microsoft.com/office/drawing/2014/main" id="{00000000-0008-0000-0A00-000064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5" name="Picture 363" descr="https://apps.fldfs.com/SURVEY/Images/spacer.gif">
          <a:extLst>
            <a:ext uri="{FF2B5EF4-FFF2-40B4-BE49-F238E27FC236}">
              <a16:creationId xmlns:a16="http://schemas.microsoft.com/office/drawing/2014/main" id="{00000000-0008-0000-0A00-000065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6" name="Picture 363" descr="https://apps.fldfs.com/SURVEY/Images/spacer.gif">
          <a:extLst>
            <a:ext uri="{FF2B5EF4-FFF2-40B4-BE49-F238E27FC236}">
              <a16:creationId xmlns:a16="http://schemas.microsoft.com/office/drawing/2014/main" id="{00000000-0008-0000-0A00-000066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7" name="Picture 363" descr="https://apps.fldfs.com/SURVEY/Images/spacer.gif">
          <a:extLst>
            <a:ext uri="{FF2B5EF4-FFF2-40B4-BE49-F238E27FC236}">
              <a16:creationId xmlns:a16="http://schemas.microsoft.com/office/drawing/2014/main" id="{00000000-0008-0000-0A00-000067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8" name="Picture 363" descr="https://apps.fldfs.com/SURVEY/Images/spacer.gif">
          <a:extLst>
            <a:ext uri="{FF2B5EF4-FFF2-40B4-BE49-F238E27FC236}">
              <a16:creationId xmlns:a16="http://schemas.microsoft.com/office/drawing/2014/main" id="{00000000-0008-0000-0A00-000068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69" name="Picture 363" descr="https://apps.fldfs.com/SURVEY/Images/spacer.gif">
          <a:extLst>
            <a:ext uri="{FF2B5EF4-FFF2-40B4-BE49-F238E27FC236}">
              <a16:creationId xmlns:a16="http://schemas.microsoft.com/office/drawing/2014/main" id="{00000000-0008-0000-0A00-000069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70" name="Picture 363" descr="https://apps.fldfs.com/SURVEY/Images/spacer.gif">
          <a:extLst>
            <a:ext uri="{FF2B5EF4-FFF2-40B4-BE49-F238E27FC236}">
              <a16:creationId xmlns:a16="http://schemas.microsoft.com/office/drawing/2014/main" id="{00000000-0008-0000-0A00-00006A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71" name="Picture 363" descr="https://apps.fldfs.com/SURVEY/Images/spacer.gif">
          <a:extLst>
            <a:ext uri="{FF2B5EF4-FFF2-40B4-BE49-F238E27FC236}">
              <a16:creationId xmlns:a16="http://schemas.microsoft.com/office/drawing/2014/main" id="{00000000-0008-0000-0A00-00006B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72" name="Picture 363" descr="https://apps.fldfs.com/SURVEY/Images/spacer.gif">
          <a:extLst>
            <a:ext uri="{FF2B5EF4-FFF2-40B4-BE49-F238E27FC236}">
              <a16:creationId xmlns:a16="http://schemas.microsoft.com/office/drawing/2014/main" id="{00000000-0008-0000-0A00-00006C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392</xdr:row>
      <xdr:rowOff>0</xdr:rowOff>
    </xdr:from>
    <xdr:to>
      <xdr:col>8</xdr:col>
      <xdr:colOff>9525</xdr:colOff>
      <xdr:row>392</xdr:row>
      <xdr:rowOff>9525</xdr:rowOff>
    </xdr:to>
    <xdr:pic>
      <xdr:nvPicPr>
        <xdr:cNvPr id="4973" name="Picture 363" descr="https://apps.fldfs.com/SURVEY/Images/spacer.gif">
          <a:extLst>
            <a:ext uri="{FF2B5EF4-FFF2-40B4-BE49-F238E27FC236}">
              <a16:creationId xmlns:a16="http://schemas.microsoft.com/office/drawing/2014/main" id="{00000000-0008-0000-0A00-00006D130000}"/>
            </a:ext>
          </a:extLst>
        </xdr:cNvPr>
        <xdr:cNvPicPr>
          <a:picLocks noChangeAspect="1"/>
        </xdr:cNvPicPr>
      </xdr:nvPicPr>
      <xdr:blipFill>
        <a:blip xmlns:r="http://schemas.openxmlformats.org/officeDocument/2006/relationships" r:embed="rId1"/>
        <a:stretch>
          <a:fillRect/>
        </a:stretch>
      </xdr:blipFill>
      <xdr:spPr bwMode="auto">
        <a:xfrm>
          <a:off x="1400175" y="762476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394" name="Picture 363" descr="https://apps.fldfs.com/SURVEY/Images/spacer.gif">
          <a:extLst>
            <a:ext uri="{FF2B5EF4-FFF2-40B4-BE49-F238E27FC236}">
              <a16:creationId xmlns:a16="http://schemas.microsoft.com/office/drawing/2014/main" id="{00000000-0008-0000-0A00-000012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395" name="Picture 363" descr="https://apps.fldfs.com/SURVEY/Images/spacer.gif">
          <a:extLst>
            <a:ext uri="{FF2B5EF4-FFF2-40B4-BE49-F238E27FC236}">
              <a16:creationId xmlns:a16="http://schemas.microsoft.com/office/drawing/2014/main" id="{00000000-0008-0000-0A00-000013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396" name="Picture 363" descr="https://apps.fldfs.com/SURVEY/Images/spacer.gif">
          <a:extLst>
            <a:ext uri="{FF2B5EF4-FFF2-40B4-BE49-F238E27FC236}">
              <a16:creationId xmlns:a16="http://schemas.microsoft.com/office/drawing/2014/main" id="{00000000-0008-0000-0A00-000014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397" name="Picture 363" descr="https://apps.fldfs.com/SURVEY/Images/spacer.gif">
          <a:extLst>
            <a:ext uri="{FF2B5EF4-FFF2-40B4-BE49-F238E27FC236}">
              <a16:creationId xmlns:a16="http://schemas.microsoft.com/office/drawing/2014/main" id="{00000000-0008-0000-0A00-000015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398" name="Picture 363" descr="https://apps.fldfs.com/SURVEY/Images/spacer.gif">
          <a:extLst>
            <a:ext uri="{FF2B5EF4-FFF2-40B4-BE49-F238E27FC236}">
              <a16:creationId xmlns:a16="http://schemas.microsoft.com/office/drawing/2014/main" id="{00000000-0008-0000-0A00-000016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399" name="Picture 363" descr="https://apps.fldfs.com/SURVEY/Images/spacer.gif">
          <a:extLst>
            <a:ext uri="{FF2B5EF4-FFF2-40B4-BE49-F238E27FC236}">
              <a16:creationId xmlns:a16="http://schemas.microsoft.com/office/drawing/2014/main" id="{00000000-0008-0000-0A00-000017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0" name="Picture 363" descr="https://apps.fldfs.com/SURVEY/Images/spacer.gif">
          <a:extLst>
            <a:ext uri="{FF2B5EF4-FFF2-40B4-BE49-F238E27FC236}">
              <a16:creationId xmlns:a16="http://schemas.microsoft.com/office/drawing/2014/main" id="{00000000-0008-0000-0A00-000018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1" name="Picture 363" descr="https://apps.fldfs.com/SURVEY/Images/spacer.gif">
          <a:extLst>
            <a:ext uri="{FF2B5EF4-FFF2-40B4-BE49-F238E27FC236}">
              <a16:creationId xmlns:a16="http://schemas.microsoft.com/office/drawing/2014/main" id="{00000000-0008-0000-0A00-000019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2" name="Picture 363" descr="https://apps.fldfs.com/SURVEY/Images/spacer.gif">
          <a:extLst>
            <a:ext uri="{FF2B5EF4-FFF2-40B4-BE49-F238E27FC236}">
              <a16:creationId xmlns:a16="http://schemas.microsoft.com/office/drawing/2014/main" id="{00000000-0008-0000-0A00-00001A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3" name="Picture 363" descr="https://apps.fldfs.com/SURVEY/Images/spacer.gif">
          <a:extLst>
            <a:ext uri="{FF2B5EF4-FFF2-40B4-BE49-F238E27FC236}">
              <a16:creationId xmlns:a16="http://schemas.microsoft.com/office/drawing/2014/main" id="{00000000-0008-0000-0A00-00001B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4" name="Picture 363" descr="https://apps.fldfs.com/SURVEY/Images/spacer.gif">
          <a:extLst>
            <a:ext uri="{FF2B5EF4-FFF2-40B4-BE49-F238E27FC236}">
              <a16:creationId xmlns:a16="http://schemas.microsoft.com/office/drawing/2014/main" id="{00000000-0008-0000-0A00-00001C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5" name="Picture 363" descr="https://apps.fldfs.com/SURVEY/Images/spacer.gif">
          <a:extLst>
            <a:ext uri="{FF2B5EF4-FFF2-40B4-BE49-F238E27FC236}">
              <a16:creationId xmlns:a16="http://schemas.microsoft.com/office/drawing/2014/main" id="{00000000-0008-0000-0A00-00001D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6" name="Picture 363" descr="https://apps.fldfs.com/SURVEY/Images/spacer.gif">
          <a:extLst>
            <a:ext uri="{FF2B5EF4-FFF2-40B4-BE49-F238E27FC236}">
              <a16:creationId xmlns:a16="http://schemas.microsoft.com/office/drawing/2014/main" id="{00000000-0008-0000-0A00-00001E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7" name="Picture 363" descr="https://apps.fldfs.com/SURVEY/Images/spacer.gif">
          <a:extLst>
            <a:ext uri="{FF2B5EF4-FFF2-40B4-BE49-F238E27FC236}">
              <a16:creationId xmlns:a16="http://schemas.microsoft.com/office/drawing/2014/main" id="{00000000-0008-0000-0A00-00001F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8" name="Picture 363" descr="https://apps.fldfs.com/SURVEY/Images/spacer.gif">
          <a:extLst>
            <a:ext uri="{FF2B5EF4-FFF2-40B4-BE49-F238E27FC236}">
              <a16:creationId xmlns:a16="http://schemas.microsoft.com/office/drawing/2014/main" id="{00000000-0008-0000-0A00-000020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09" name="Picture 363" descr="https://apps.fldfs.com/SURVEY/Images/spacer.gif">
          <a:extLst>
            <a:ext uri="{FF2B5EF4-FFF2-40B4-BE49-F238E27FC236}">
              <a16:creationId xmlns:a16="http://schemas.microsoft.com/office/drawing/2014/main" id="{00000000-0008-0000-0A00-000021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10" name="Picture 363" descr="https://apps.fldfs.com/SURVEY/Images/spacer.gif">
          <a:extLst>
            <a:ext uri="{FF2B5EF4-FFF2-40B4-BE49-F238E27FC236}">
              <a16:creationId xmlns:a16="http://schemas.microsoft.com/office/drawing/2014/main" id="{00000000-0008-0000-0A00-000022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11" name="Picture 363" descr="https://apps.fldfs.com/SURVEY/Images/spacer.gif">
          <a:extLst>
            <a:ext uri="{FF2B5EF4-FFF2-40B4-BE49-F238E27FC236}">
              <a16:creationId xmlns:a16="http://schemas.microsoft.com/office/drawing/2014/main" id="{00000000-0008-0000-0A00-000023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12" name="Picture 363" descr="https://apps.fldfs.com/SURVEY/Images/spacer.gif">
          <a:extLst>
            <a:ext uri="{FF2B5EF4-FFF2-40B4-BE49-F238E27FC236}">
              <a16:creationId xmlns:a16="http://schemas.microsoft.com/office/drawing/2014/main" id="{00000000-0008-0000-0A00-000024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13" name="Picture 363" descr="https://apps.fldfs.com/SURVEY/Images/spacer.gif">
          <a:extLst>
            <a:ext uri="{FF2B5EF4-FFF2-40B4-BE49-F238E27FC236}">
              <a16:creationId xmlns:a16="http://schemas.microsoft.com/office/drawing/2014/main" id="{00000000-0008-0000-0A00-000025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395</xdr:row>
      <xdr:rowOff>0</xdr:rowOff>
    </xdr:from>
    <xdr:to>
      <xdr:col>8</xdr:col>
      <xdr:colOff>9525</xdr:colOff>
      <xdr:row>395</xdr:row>
      <xdr:rowOff>9525</xdr:rowOff>
    </xdr:to>
    <xdr:pic>
      <xdr:nvPicPr>
        <xdr:cNvPr id="5414" name="Picture 363" descr="https://apps.fldfs.com/SURVEY/Images/spacer.gif">
          <a:extLst>
            <a:ext uri="{FF2B5EF4-FFF2-40B4-BE49-F238E27FC236}">
              <a16:creationId xmlns:a16="http://schemas.microsoft.com/office/drawing/2014/main" id="{00000000-0008-0000-0A00-000026150000}"/>
            </a:ext>
          </a:extLst>
        </xdr:cNvPr>
        <xdr:cNvPicPr>
          <a:picLocks noChangeAspect="1"/>
        </xdr:cNvPicPr>
      </xdr:nvPicPr>
      <xdr:blipFill>
        <a:blip xmlns:r="http://schemas.openxmlformats.org/officeDocument/2006/relationships" r:embed="rId1"/>
        <a:stretch>
          <a:fillRect/>
        </a:stretch>
      </xdr:blipFill>
      <xdr:spPr bwMode="auto">
        <a:xfrm>
          <a:off x="1400175" y="768191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15" name="Picture 363" descr="https://apps.fldfs.com/SURVEY/Images/spacer.gif">
          <a:extLst>
            <a:ext uri="{FF2B5EF4-FFF2-40B4-BE49-F238E27FC236}">
              <a16:creationId xmlns:a16="http://schemas.microsoft.com/office/drawing/2014/main" id="{00000000-0008-0000-0A00-000027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16" name="Picture 363" descr="https://apps.fldfs.com/SURVEY/Images/spacer.gif">
          <a:extLst>
            <a:ext uri="{FF2B5EF4-FFF2-40B4-BE49-F238E27FC236}">
              <a16:creationId xmlns:a16="http://schemas.microsoft.com/office/drawing/2014/main" id="{00000000-0008-0000-0A00-000028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17" name="Picture 363" descr="https://apps.fldfs.com/SURVEY/Images/spacer.gif">
          <a:extLst>
            <a:ext uri="{FF2B5EF4-FFF2-40B4-BE49-F238E27FC236}">
              <a16:creationId xmlns:a16="http://schemas.microsoft.com/office/drawing/2014/main" id="{00000000-0008-0000-0A00-000029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18" name="Picture 363" descr="https://apps.fldfs.com/SURVEY/Images/spacer.gif">
          <a:extLst>
            <a:ext uri="{FF2B5EF4-FFF2-40B4-BE49-F238E27FC236}">
              <a16:creationId xmlns:a16="http://schemas.microsoft.com/office/drawing/2014/main" id="{00000000-0008-0000-0A00-00002A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19" name="Picture 363" descr="https://apps.fldfs.com/SURVEY/Images/spacer.gif">
          <a:extLst>
            <a:ext uri="{FF2B5EF4-FFF2-40B4-BE49-F238E27FC236}">
              <a16:creationId xmlns:a16="http://schemas.microsoft.com/office/drawing/2014/main" id="{00000000-0008-0000-0A00-00002B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0" name="Picture 363" descr="https://apps.fldfs.com/SURVEY/Images/spacer.gif">
          <a:extLst>
            <a:ext uri="{FF2B5EF4-FFF2-40B4-BE49-F238E27FC236}">
              <a16:creationId xmlns:a16="http://schemas.microsoft.com/office/drawing/2014/main" id="{00000000-0008-0000-0A00-00002C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1" name="Picture 363" descr="https://apps.fldfs.com/SURVEY/Images/spacer.gif">
          <a:extLst>
            <a:ext uri="{FF2B5EF4-FFF2-40B4-BE49-F238E27FC236}">
              <a16:creationId xmlns:a16="http://schemas.microsoft.com/office/drawing/2014/main" id="{00000000-0008-0000-0A00-00002D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2" name="Picture 363" descr="https://apps.fldfs.com/SURVEY/Images/spacer.gif">
          <a:extLst>
            <a:ext uri="{FF2B5EF4-FFF2-40B4-BE49-F238E27FC236}">
              <a16:creationId xmlns:a16="http://schemas.microsoft.com/office/drawing/2014/main" id="{00000000-0008-0000-0A00-00002E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3" name="Picture 363" descr="https://apps.fldfs.com/SURVEY/Images/spacer.gif">
          <a:extLst>
            <a:ext uri="{FF2B5EF4-FFF2-40B4-BE49-F238E27FC236}">
              <a16:creationId xmlns:a16="http://schemas.microsoft.com/office/drawing/2014/main" id="{00000000-0008-0000-0A00-00002F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4" name="Picture 363" descr="https://apps.fldfs.com/SURVEY/Images/spacer.gif">
          <a:extLst>
            <a:ext uri="{FF2B5EF4-FFF2-40B4-BE49-F238E27FC236}">
              <a16:creationId xmlns:a16="http://schemas.microsoft.com/office/drawing/2014/main" id="{00000000-0008-0000-0A00-000030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5" name="Picture 363" descr="https://apps.fldfs.com/SURVEY/Images/spacer.gif">
          <a:extLst>
            <a:ext uri="{FF2B5EF4-FFF2-40B4-BE49-F238E27FC236}">
              <a16:creationId xmlns:a16="http://schemas.microsoft.com/office/drawing/2014/main" id="{00000000-0008-0000-0A00-000031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6" name="Picture 363" descr="https://apps.fldfs.com/SURVEY/Images/spacer.gif">
          <a:extLst>
            <a:ext uri="{FF2B5EF4-FFF2-40B4-BE49-F238E27FC236}">
              <a16:creationId xmlns:a16="http://schemas.microsoft.com/office/drawing/2014/main" id="{00000000-0008-0000-0A00-000032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7" name="Picture 363" descr="https://apps.fldfs.com/SURVEY/Images/spacer.gif">
          <a:extLst>
            <a:ext uri="{FF2B5EF4-FFF2-40B4-BE49-F238E27FC236}">
              <a16:creationId xmlns:a16="http://schemas.microsoft.com/office/drawing/2014/main" id="{00000000-0008-0000-0A00-000033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8" name="Picture 363" descr="https://apps.fldfs.com/SURVEY/Images/spacer.gif">
          <a:extLst>
            <a:ext uri="{FF2B5EF4-FFF2-40B4-BE49-F238E27FC236}">
              <a16:creationId xmlns:a16="http://schemas.microsoft.com/office/drawing/2014/main" id="{00000000-0008-0000-0A00-000034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29" name="Picture 363" descr="https://apps.fldfs.com/SURVEY/Images/spacer.gif">
          <a:extLst>
            <a:ext uri="{FF2B5EF4-FFF2-40B4-BE49-F238E27FC236}">
              <a16:creationId xmlns:a16="http://schemas.microsoft.com/office/drawing/2014/main" id="{00000000-0008-0000-0A00-000035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30" name="Picture 363" descr="https://apps.fldfs.com/SURVEY/Images/spacer.gif">
          <a:extLst>
            <a:ext uri="{FF2B5EF4-FFF2-40B4-BE49-F238E27FC236}">
              <a16:creationId xmlns:a16="http://schemas.microsoft.com/office/drawing/2014/main" id="{00000000-0008-0000-0A00-000036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31" name="Picture 363" descr="https://apps.fldfs.com/SURVEY/Images/spacer.gif">
          <a:extLst>
            <a:ext uri="{FF2B5EF4-FFF2-40B4-BE49-F238E27FC236}">
              <a16:creationId xmlns:a16="http://schemas.microsoft.com/office/drawing/2014/main" id="{00000000-0008-0000-0A00-000037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32" name="Picture 363" descr="https://apps.fldfs.com/SURVEY/Images/spacer.gif">
          <a:extLst>
            <a:ext uri="{FF2B5EF4-FFF2-40B4-BE49-F238E27FC236}">
              <a16:creationId xmlns:a16="http://schemas.microsoft.com/office/drawing/2014/main" id="{00000000-0008-0000-0A00-000038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33" name="Picture 363" descr="https://apps.fldfs.com/SURVEY/Images/spacer.gif">
          <a:extLst>
            <a:ext uri="{FF2B5EF4-FFF2-40B4-BE49-F238E27FC236}">
              <a16:creationId xmlns:a16="http://schemas.microsoft.com/office/drawing/2014/main" id="{00000000-0008-0000-0A00-000039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34" name="Picture 363" descr="https://apps.fldfs.com/SURVEY/Images/spacer.gif">
          <a:extLst>
            <a:ext uri="{FF2B5EF4-FFF2-40B4-BE49-F238E27FC236}">
              <a16:creationId xmlns:a16="http://schemas.microsoft.com/office/drawing/2014/main" id="{00000000-0008-0000-0A00-00003A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396</xdr:row>
      <xdr:rowOff>0</xdr:rowOff>
    </xdr:from>
    <xdr:to>
      <xdr:col>8</xdr:col>
      <xdr:colOff>9525</xdr:colOff>
      <xdr:row>396</xdr:row>
      <xdr:rowOff>9525</xdr:rowOff>
    </xdr:to>
    <xdr:pic>
      <xdr:nvPicPr>
        <xdr:cNvPr id="5435" name="Picture 363" descr="https://apps.fldfs.com/SURVEY/Images/spacer.gif">
          <a:extLst>
            <a:ext uri="{FF2B5EF4-FFF2-40B4-BE49-F238E27FC236}">
              <a16:creationId xmlns:a16="http://schemas.microsoft.com/office/drawing/2014/main" id="{00000000-0008-0000-0A00-00003B150000}"/>
            </a:ext>
          </a:extLst>
        </xdr:cNvPr>
        <xdr:cNvPicPr>
          <a:picLocks noChangeAspect="1"/>
        </xdr:cNvPicPr>
      </xdr:nvPicPr>
      <xdr:blipFill>
        <a:blip xmlns:r="http://schemas.openxmlformats.org/officeDocument/2006/relationships" r:embed="rId1"/>
        <a:stretch>
          <a:fillRect/>
        </a:stretch>
      </xdr:blipFill>
      <xdr:spPr bwMode="auto">
        <a:xfrm>
          <a:off x="1400175" y="770096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36" name="Picture 363" descr="https://apps.fldfs.com/SURVEY/Images/spacer.gif">
          <a:extLst>
            <a:ext uri="{FF2B5EF4-FFF2-40B4-BE49-F238E27FC236}">
              <a16:creationId xmlns:a16="http://schemas.microsoft.com/office/drawing/2014/main" id="{00000000-0008-0000-0A00-00003C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37" name="Picture 363" descr="https://apps.fldfs.com/SURVEY/Images/spacer.gif">
          <a:extLst>
            <a:ext uri="{FF2B5EF4-FFF2-40B4-BE49-F238E27FC236}">
              <a16:creationId xmlns:a16="http://schemas.microsoft.com/office/drawing/2014/main" id="{00000000-0008-0000-0A00-00003D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38" name="Picture 363" descr="https://apps.fldfs.com/SURVEY/Images/spacer.gif">
          <a:extLst>
            <a:ext uri="{FF2B5EF4-FFF2-40B4-BE49-F238E27FC236}">
              <a16:creationId xmlns:a16="http://schemas.microsoft.com/office/drawing/2014/main" id="{00000000-0008-0000-0A00-00003E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39" name="Picture 363" descr="https://apps.fldfs.com/SURVEY/Images/spacer.gif">
          <a:extLst>
            <a:ext uri="{FF2B5EF4-FFF2-40B4-BE49-F238E27FC236}">
              <a16:creationId xmlns:a16="http://schemas.microsoft.com/office/drawing/2014/main" id="{00000000-0008-0000-0A00-00003F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0" name="Picture 363" descr="https://apps.fldfs.com/SURVEY/Images/spacer.gif">
          <a:extLst>
            <a:ext uri="{FF2B5EF4-FFF2-40B4-BE49-F238E27FC236}">
              <a16:creationId xmlns:a16="http://schemas.microsoft.com/office/drawing/2014/main" id="{00000000-0008-0000-0A00-000040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1" name="Picture 363" descr="https://apps.fldfs.com/SURVEY/Images/spacer.gif">
          <a:extLst>
            <a:ext uri="{FF2B5EF4-FFF2-40B4-BE49-F238E27FC236}">
              <a16:creationId xmlns:a16="http://schemas.microsoft.com/office/drawing/2014/main" id="{00000000-0008-0000-0A00-000041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2" name="Picture 363" descr="https://apps.fldfs.com/SURVEY/Images/spacer.gif">
          <a:extLst>
            <a:ext uri="{FF2B5EF4-FFF2-40B4-BE49-F238E27FC236}">
              <a16:creationId xmlns:a16="http://schemas.microsoft.com/office/drawing/2014/main" id="{00000000-0008-0000-0A00-000042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3" name="Picture 363" descr="https://apps.fldfs.com/SURVEY/Images/spacer.gif">
          <a:extLst>
            <a:ext uri="{FF2B5EF4-FFF2-40B4-BE49-F238E27FC236}">
              <a16:creationId xmlns:a16="http://schemas.microsoft.com/office/drawing/2014/main" id="{00000000-0008-0000-0A00-000043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4" name="Picture 363" descr="https://apps.fldfs.com/SURVEY/Images/spacer.gif">
          <a:extLst>
            <a:ext uri="{FF2B5EF4-FFF2-40B4-BE49-F238E27FC236}">
              <a16:creationId xmlns:a16="http://schemas.microsoft.com/office/drawing/2014/main" id="{00000000-0008-0000-0A00-000044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5" name="Picture 363" descr="https://apps.fldfs.com/SURVEY/Images/spacer.gif">
          <a:extLst>
            <a:ext uri="{FF2B5EF4-FFF2-40B4-BE49-F238E27FC236}">
              <a16:creationId xmlns:a16="http://schemas.microsoft.com/office/drawing/2014/main" id="{00000000-0008-0000-0A00-000045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6" name="Picture 363" descr="https://apps.fldfs.com/SURVEY/Images/spacer.gif">
          <a:extLst>
            <a:ext uri="{FF2B5EF4-FFF2-40B4-BE49-F238E27FC236}">
              <a16:creationId xmlns:a16="http://schemas.microsoft.com/office/drawing/2014/main" id="{00000000-0008-0000-0A00-000046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7" name="Picture 363" descr="https://apps.fldfs.com/SURVEY/Images/spacer.gif">
          <a:extLst>
            <a:ext uri="{FF2B5EF4-FFF2-40B4-BE49-F238E27FC236}">
              <a16:creationId xmlns:a16="http://schemas.microsoft.com/office/drawing/2014/main" id="{00000000-0008-0000-0A00-000047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8" name="Picture 363" descr="https://apps.fldfs.com/SURVEY/Images/spacer.gif">
          <a:extLst>
            <a:ext uri="{FF2B5EF4-FFF2-40B4-BE49-F238E27FC236}">
              <a16:creationId xmlns:a16="http://schemas.microsoft.com/office/drawing/2014/main" id="{00000000-0008-0000-0A00-000048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49" name="Picture 363" descr="https://apps.fldfs.com/SURVEY/Images/spacer.gif">
          <a:extLst>
            <a:ext uri="{FF2B5EF4-FFF2-40B4-BE49-F238E27FC236}">
              <a16:creationId xmlns:a16="http://schemas.microsoft.com/office/drawing/2014/main" id="{00000000-0008-0000-0A00-000049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50" name="Picture 363" descr="https://apps.fldfs.com/SURVEY/Images/spacer.gif">
          <a:extLst>
            <a:ext uri="{FF2B5EF4-FFF2-40B4-BE49-F238E27FC236}">
              <a16:creationId xmlns:a16="http://schemas.microsoft.com/office/drawing/2014/main" id="{00000000-0008-0000-0A00-00004A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51" name="Picture 363" descr="https://apps.fldfs.com/SURVEY/Images/spacer.gif">
          <a:extLst>
            <a:ext uri="{FF2B5EF4-FFF2-40B4-BE49-F238E27FC236}">
              <a16:creationId xmlns:a16="http://schemas.microsoft.com/office/drawing/2014/main" id="{00000000-0008-0000-0A00-00004B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52" name="Picture 363" descr="https://apps.fldfs.com/SURVEY/Images/spacer.gif">
          <a:extLst>
            <a:ext uri="{FF2B5EF4-FFF2-40B4-BE49-F238E27FC236}">
              <a16:creationId xmlns:a16="http://schemas.microsoft.com/office/drawing/2014/main" id="{00000000-0008-0000-0A00-00004C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53" name="Picture 363" descr="https://apps.fldfs.com/SURVEY/Images/spacer.gif">
          <a:extLst>
            <a:ext uri="{FF2B5EF4-FFF2-40B4-BE49-F238E27FC236}">
              <a16:creationId xmlns:a16="http://schemas.microsoft.com/office/drawing/2014/main" id="{00000000-0008-0000-0A00-00004D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54" name="Picture 363" descr="https://apps.fldfs.com/SURVEY/Images/spacer.gif">
          <a:extLst>
            <a:ext uri="{FF2B5EF4-FFF2-40B4-BE49-F238E27FC236}">
              <a16:creationId xmlns:a16="http://schemas.microsoft.com/office/drawing/2014/main" id="{00000000-0008-0000-0A00-00004E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55" name="Picture 363" descr="https://apps.fldfs.com/SURVEY/Images/spacer.gif">
          <a:extLst>
            <a:ext uri="{FF2B5EF4-FFF2-40B4-BE49-F238E27FC236}">
              <a16:creationId xmlns:a16="http://schemas.microsoft.com/office/drawing/2014/main" id="{00000000-0008-0000-0A00-00004F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397</xdr:row>
      <xdr:rowOff>0</xdr:rowOff>
    </xdr:from>
    <xdr:to>
      <xdr:col>8</xdr:col>
      <xdr:colOff>9525</xdr:colOff>
      <xdr:row>397</xdr:row>
      <xdr:rowOff>9525</xdr:rowOff>
    </xdr:to>
    <xdr:pic>
      <xdr:nvPicPr>
        <xdr:cNvPr id="5456" name="Picture 363" descr="https://apps.fldfs.com/SURVEY/Images/spacer.gif">
          <a:extLst>
            <a:ext uri="{FF2B5EF4-FFF2-40B4-BE49-F238E27FC236}">
              <a16:creationId xmlns:a16="http://schemas.microsoft.com/office/drawing/2014/main" id="{00000000-0008-0000-0A00-000050150000}"/>
            </a:ext>
          </a:extLst>
        </xdr:cNvPr>
        <xdr:cNvPicPr>
          <a:picLocks noChangeAspect="1"/>
        </xdr:cNvPicPr>
      </xdr:nvPicPr>
      <xdr:blipFill>
        <a:blip xmlns:r="http://schemas.openxmlformats.org/officeDocument/2006/relationships" r:embed="rId1"/>
        <a:stretch>
          <a:fillRect/>
        </a:stretch>
      </xdr:blipFill>
      <xdr:spPr bwMode="auto">
        <a:xfrm>
          <a:off x="1400175" y="772001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57" name="Picture 363" descr="https://apps.fldfs.com/SURVEY/Images/spacer.gif">
          <a:extLst>
            <a:ext uri="{FF2B5EF4-FFF2-40B4-BE49-F238E27FC236}">
              <a16:creationId xmlns:a16="http://schemas.microsoft.com/office/drawing/2014/main" id="{00000000-0008-0000-0A00-000051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58" name="Picture 363" descr="https://apps.fldfs.com/SURVEY/Images/spacer.gif">
          <a:extLst>
            <a:ext uri="{FF2B5EF4-FFF2-40B4-BE49-F238E27FC236}">
              <a16:creationId xmlns:a16="http://schemas.microsoft.com/office/drawing/2014/main" id="{00000000-0008-0000-0A00-000052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59" name="Picture 363" descr="https://apps.fldfs.com/SURVEY/Images/spacer.gif">
          <a:extLst>
            <a:ext uri="{FF2B5EF4-FFF2-40B4-BE49-F238E27FC236}">
              <a16:creationId xmlns:a16="http://schemas.microsoft.com/office/drawing/2014/main" id="{00000000-0008-0000-0A00-000053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0" name="Picture 363" descr="https://apps.fldfs.com/SURVEY/Images/spacer.gif">
          <a:extLst>
            <a:ext uri="{FF2B5EF4-FFF2-40B4-BE49-F238E27FC236}">
              <a16:creationId xmlns:a16="http://schemas.microsoft.com/office/drawing/2014/main" id="{00000000-0008-0000-0A00-000054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1" name="Picture 363" descr="https://apps.fldfs.com/SURVEY/Images/spacer.gif">
          <a:extLst>
            <a:ext uri="{FF2B5EF4-FFF2-40B4-BE49-F238E27FC236}">
              <a16:creationId xmlns:a16="http://schemas.microsoft.com/office/drawing/2014/main" id="{00000000-0008-0000-0A00-000055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2" name="Picture 363" descr="https://apps.fldfs.com/SURVEY/Images/spacer.gif">
          <a:extLst>
            <a:ext uri="{FF2B5EF4-FFF2-40B4-BE49-F238E27FC236}">
              <a16:creationId xmlns:a16="http://schemas.microsoft.com/office/drawing/2014/main" id="{00000000-0008-0000-0A00-000056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3" name="Picture 363" descr="https://apps.fldfs.com/SURVEY/Images/spacer.gif">
          <a:extLst>
            <a:ext uri="{FF2B5EF4-FFF2-40B4-BE49-F238E27FC236}">
              <a16:creationId xmlns:a16="http://schemas.microsoft.com/office/drawing/2014/main" id="{00000000-0008-0000-0A00-000057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4" name="Picture 363" descr="https://apps.fldfs.com/SURVEY/Images/spacer.gif">
          <a:extLst>
            <a:ext uri="{FF2B5EF4-FFF2-40B4-BE49-F238E27FC236}">
              <a16:creationId xmlns:a16="http://schemas.microsoft.com/office/drawing/2014/main" id="{00000000-0008-0000-0A00-000058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5" name="Picture 363" descr="https://apps.fldfs.com/SURVEY/Images/spacer.gif">
          <a:extLst>
            <a:ext uri="{FF2B5EF4-FFF2-40B4-BE49-F238E27FC236}">
              <a16:creationId xmlns:a16="http://schemas.microsoft.com/office/drawing/2014/main" id="{00000000-0008-0000-0A00-000059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6" name="Picture 363" descr="https://apps.fldfs.com/SURVEY/Images/spacer.gif">
          <a:extLst>
            <a:ext uri="{FF2B5EF4-FFF2-40B4-BE49-F238E27FC236}">
              <a16:creationId xmlns:a16="http://schemas.microsoft.com/office/drawing/2014/main" id="{00000000-0008-0000-0A00-00005A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7" name="Picture 363" descr="https://apps.fldfs.com/SURVEY/Images/spacer.gif">
          <a:extLst>
            <a:ext uri="{FF2B5EF4-FFF2-40B4-BE49-F238E27FC236}">
              <a16:creationId xmlns:a16="http://schemas.microsoft.com/office/drawing/2014/main" id="{00000000-0008-0000-0A00-00005B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8" name="Picture 363" descr="https://apps.fldfs.com/SURVEY/Images/spacer.gif">
          <a:extLst>
            <a:ext uri="{FF2B5EF4-FFF2-40B4-BE49-F238E27FC236}">
              <a16:creationId xmlns:a16="http://schemas.microsoft.com/office/drawing/2014/main" id="{00000000-0008-0000-0A00-00005C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69" name="Picture 363" descr="https://apps.fldfs.com/SURVEY/Images/spacer.gif">
          <a:extLst>
            <a:ext uri="{FF2B5EF4-FFF2-40B4-BE49-F238E27FC236}">
              <a16:creationId xmlns:a16="http://schemas.microsoft.com/office/drawing/2014/main" id="{00000000-0008-0000-0A00-00005D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0" name="Picture 363" descr="https://apps.fldfs.com/SURVEY/Images/spacer.gif">
          <a:extLst>
            <a:ext uri="{FF2B5EF4-FFF2-40B4-BE49-F238E27FC236}">
              <a16:creationId xmlns:a16="http://schemas.microsoft.com/office/drawing/2014/main" id="{00000000-0008-0000-0A00-00005E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1" name="Picture 363" descr="https://apps.fldfs.com/SURVEY/Images/spacer.gif">
          <a:extLst>
            <a:ext uri="{FF2B5EF4-FFF2-40B4-BE49-F238E27FC236}">
              <a16:creationId xmlns:a16="http://schemas.microsoft.com/office/drawing/2014/main" id="{00000000-0008-0000-0A00-00005F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2" name="Picture 363" descr="https://apps.fldfs.com/SURVEY/Images/spacer.gif">
          <a:extLst>
            <a:ext uri="{FF2B5EF4-FFF2-40B4-BE49-F238E27FC236}">
              <a16:creationId xmlns:a16="http://schemas.microsoft.com/office/drawing/2014/main" id="{00000000-0008-0000-0A00-000060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3" name="Picture 363" descr="https://apps.fldfs.com/SURVEY/Images/spacer.gif">
          <a:extLst>
            <a:ext uri="{FF2B5EF4-FFF2-40B4-BE49-F238E27FC236}">
              <a16:creationId xmlns:a16="http://schemas.microsoft.com/office/drawing/2014/main" id="{00000000-0008-0000-0A00-000061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4" name="Picture 363" descr="https://apps.fldfs.com/SURVEY/Images/spacer.gif">
          <a:extLst>
            <a:ext uri="{FF2B5EF4-FFF2-40B4-BE49-F238E27FC236}">
              <a16:creationId xmlns:a16="http://schemas.microsoft.com/office/drawing/2014/main" id="{00000000-0008-0000-0A00-000062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5" name="Picture 363" descr="https://apps.fldfs.com/SURVEY/Images/spacer.gif">
          <a:extLst>
            <a:ext uri="{FF2B5EF4-FFF2-40B4-BE49-F238E27FC236}">
              <a16:creationId xmlns:a16="http://schemas.microsoft.com/office/drawing/2014/main" id="{00000000-0008-0000-0A00-000063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6" name="Picture 363" descr="https://apps.fldfs.com/SURVEY/Images/spacer.gif">
          <a:extLst>
            <a:ext uri="{FF2B5EF4-FFF2-40B4-BE49-F238E27FC236}">
              <a16:creationId xmlns:a16="http://schemas.microsoft.com/office/drawing/2014/main" id="{00000000-0008-0000-0A00-000064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398</xdr:row>
      <xdr:rowOff>0</xdr:rowOff>
    </xdr:from>
    <xdr:to>
      <xdr:col>8</xdr:col>
      <xdr:colOff>9525</xdr:colOff>
      <xdr:row>398</xdr:row>
      <xdr:rowOff>9525</xdr:rowOff>
    </xdr:to>
    <xdr:pic>
      <xdr:nvPicPr>
        <xdr:cNvPr id="5477" name="Picture 363" descr="https://apps.fldfs.com/SURVEY/Images/spacer.gif">
          <a:extLst>
            <a:ext uri="{FF2B5EF4-FFF2-40B4-BE49-F238E27FC236}">
              <a16:creationId xmlns:a16="http://schemas.microsoft.com/office/drawing/2014/main" id="{00000000-0008-0000-0A00-000065150000}"/>
            </a:ext>
          </a:extLst>
        </xdr:cNvPr>
        <xdr:cNvPicPr>
          <a:picLocks noChangeAspect="1"/>
        </xdr:cNvPicPr>
      </xdr:nvPicPr>
      <xdr:blipFill>
        <a:blip xmlns:r="http://schemas.openxmlformats.org/officeDocument/2006/relationships" r:embed="rId1"/>
        <a:stretch>
          <a:fillRect/>
        </a:stretch>
      </xdr:blipFill>
      <xdr:spPr bwMode="auto">
        <a:xfrm>
          <a:off x="1400175" y="773906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78" name="Picture 363" descr="https://apps.fldfs.com/SURVEY/Images/spacer.gif">
          <a:extLst>
            <a:ext uri="{FF2B5EF4-FFF2-40B4-BE49-F238E27FC236}">
              <a16:creationId xmlns:a16="http://schemas.microsoft.com/office/drawing/2014/main" id="{00000000-0008-0000-0A00-000066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79" name="Picture 363" descr="https://apps.fldfs.com/SURVEY/Images/spacer.gif">
          <a:extLst>
            <a:ext uri="{FF2B5EF4-FFF2-40B4-BE49-F238E27FC236}">
              <a16:creationId xmlns:a16="http://schemas.microsoft.com/office/drawing/2014/main" id="{00000000-0008-0000-0A00-000067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0" name="Picture 363" descr="https://apps.fldfs.com/SURVEY/Images/spacer.gif">
          <a:extLst>
            <a:ext uri="{FF2B5EF4-FFF2-40B4-BE49-F238E27FC236}">
              <a16:creationId xmlns:a16="http://schemas.microsoft.com/office/drawing/2014/main" id="{00000000-0008-0000-0A00-000068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1" name="Picture 363" descr="https://apps.fldfs.com/SURVEY/Images/spacer.gif">
          <a:extLst>
            <a:ext uri="{FF2B5EF4-FFF2-40B4-BE49-F238E27FC236}">
              <a16:creationId xmlns:a16="http://schemas.microsoft.com/office/drawing/2014/main" id="{00000000-0008-0000-0A00-000069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2" name="Picture 363" descr="https://apps.fldfs.com/SURVEY/Images/spacer.gif">
          <a:extLst>
            <a:ext uri="{FF2B5EF4-FFF2-40B4-BE49-F238E27FC236}">
              <a16:creationId xmlns:a16="http://schemas.microsoft.com/office/drawing/2014/main" id="{00000000-0008-0000-0A00-00006A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3" name="Picture 363" descr="https://apps.fldfs.com/SURVEY/Images/spacer.gif">
          <a:extLst>
            <a:ext uri="{FF2B5EF4-FFF2-40B4-BE49-F238E27FC236}">
              <a16:creationId xmlns:a16="http://schemas.microsoft.com/office/drawing/2014/main" id="{00000000-0008-0000-0A00-00006B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4" name="Picture 363" descr="https://apps.fldfs.com/SURVEY/Images/spacer.gif">
          <a:extLst>
            <a:ext uri="{FF2B5EF4-FFF2-40B4-BE49-F238E27FC236}">
              <a16:creationId xmlns:a16="http://schemas.microsoft.com/office/drawing/2014/main" id="{00000000-0008-0000-0A00-00006C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5" name="Picture 363" descr="https://apps.fldfs.com/SURVEY/Images/spacer.gif">
          <a:extLst>
            <a:ext uri="{FF2B5EF4-FFF2-40B4-BE49-F238E27FC236}">
              <a16:creationId xmlns:a16="http://schemas.microsoft.com/office/drawing/2014/main" id="{00000000-0008-0000-0A00-00006D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6" name="Picture 363" descr="https://apps.fldfs.com/SURVEY/Images/spacer.gif">
          <a:extLst>
            <a:ext uri="{FF2B5EF4-FFF2-40B4-BE49-F238E27FC236}">
              <a16:creationId xmlns:a16="http://schemas.microsoft.com/office/drawing/2014/main" id="{00000000-0008-0000-0A00-00006E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7" name="Picture 363" descr="https://apps.fldfs.com/SURVEY/Images/spacer.gif">
          <a:extLst>
            <a:ext uri="{FF2B5EF4-FFF2-40B4-BE49-F238E27FC236}">
              <a16:creationId xmlns:a16="http://schemas.microsoft.com/office/drawing/2014/main" id="{00000000-0008-0000-0A00-00006F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8" name="Picture 363" descr="https://apps.fldfs.com/SURVEY/Images/spacer.gif">
          <a:extLst>
            <a:ext uri="{FF2B5EF4-FFF2-40B4-BE49-F238E27FC236}">
              <a16:creationId xmlns:a16="http://schemas.microsoft.com/office/drawing/2014/main" id="{00000000-0008-0000-0A00-000070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89" name="Picture 363" descr="https://apps.fldfs.com/SURVEY/Images/spacer.gif">
          <a:extLst>
            <a:ext uri="{FF2B5EF4-FFF2-40B4-BE49-F238E27FC236}">
              <a16:creationId xmlns:a16="http://schemas.microsoft.com/office/drawing/2014/main" id="{00000000-0008-0000-0A00-000071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0" name="Picture 363" descr="https://apps.fldfs.com/SURVEY/Images/spacer.gif">
          <a:extLst>
            <a:ext uri="{FF2B5EF4-FFF2-40B4-BE49-F238E27FC236}">
              <a16:creationId xmlns:a16="http://schemas.microsoft.com/office/drawing/2014/main" id="{00000000-0008-0000-0A00-000072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1" name="Picture 363" descr="https://apps.fldfs.com/SURVEY/Images/spacer.gif">
          <a:extLst>
            <a:ext uri="{FF2B5EF4-FFF2-40B4-BE49-F238E27FC236}">
              <a16:creationId xmlns:a16="http://schemas.microsoft.com/office/drawing/2014/main" id="{00000000-0008-0000-0A00-000073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2" name="Picture 363" descr="https://apps.fldfs.com/SURVEY/Images/spacer.gif">
          <a:extLst>
            <a:ext uri="{FF2B5EF4-FFF2-40B4-BE49-F238E27FC236}">
              <a16:creationId xmlns:a16="http://schemas.microsoft.com/office/drawing/2014/main" id="{00000000-0008-0000-0A00-000074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3" name="Picture 363" descr="https://apps.fldfs.com/SURVEY/Images/spacer.gif">
          <a:extLst>
            <a:ext uri="{FF2B5EF4-FFF2-40B4-BE49-F238E27FC236}">
              <a16:creationId xmlns:a16="http://schemas.microsoft.com/office/drawing/2014/main" id="{00000000-0008-0000-0A00-000075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4" name="Picture 363" descr="https://apps.fldfs.com/SURVEY/Images/spacer.gif">
          <a:extLst>
            <a:ext uri="{FF2B5EF4-FFF2-40B4-BE49-F238E27FC236}">
              <a16:creationId xmlns:a16="http://schemas.microsoft.com/office/drawing/2014/main" id="{00000000-0008-0000-0A00-000076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5" name="Picture 363" descr="https://apps.fldfs.com/SURVEY/Images/spacer.gif">
          <a:extLst>
            <a:ext uri="{FF2B5EF4-FFF2-40B4-BE49-F238E27FC236}">
              <a16:creationId xmlns:a16="http://schemas.microsoft.com/office/drawing/2014/main" id="{00000000-0008-0000-0A00-000077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6" name="Picture 363" descr="https://apps.fldfs.com/SURVEY/Images/spacer.gif">
          <a:extLst>
            <a:ext uri="{FF2B5EF4-FFF2-40B4-BE49-F238E27FC236}">
              <a16:creationId xmlns:a16="http://schemas.microsoft.com/office/drawing/2014/main" id="{00000000-0008-0000-0A00-000078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7" name="Picture 363" descr="https://apps.fldfs.com/SURVEY/Images/spacer.gif">
          <a:extLst>
            <a:ext uri="{FF2B5EF4-FFF2-40B4-BE49-F238E27FC236}">
              <a16:creationId xmlns:a16="http://schemas.microsoft.com/office/drawing/2014/main" id="{00000000-0008-0000-0A00-000079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399</xdr:row>
      <xdr:rowOff>0</xdr:rowOff>
    </xdr:from>
    <xdr:to>
      <xdr:col>8</xdr:col>
      <xdr:colOff>9525</xdr:colOff>
      <xdr:row>399</xdr:row>
      <xdr:rowOff>9525</xdr:rowOff>
    </xdr:to>
    <xdr:pic>
      <xdr:nvPicPr>
        <xdr:cNvPr id="5498" name="Picture 363" descr="https://apps.fldfs.com/SURVEY/Images/spacer.gif">
          <a:extLst>
            <a:ext uri="{FF2B5EF4-FFF2-40B4-BE49-F238E27FC236}">
              <a16:creationId xmlns:a16="http://schemas.microsoft.com/office/drawing/2014/main" id="{00000000-0008-0000-0A00-00007A150000}"/>
            </a:ext>
          </a:extLst>
        </xdr:cNvPr>
        <xdr:cNvPicPr>
          <a:picLocks noChangeAspect="1"/>
        </xdr:cNvPicPr>
      </xdr:nvPicPr>
      <xdr:blipFill>
        <a:blip xmlns:r="http://schemas.openxmlformats.org/officeDocument/2006/relationships" r:embed="rId1"/>
        <a:stretch>
          <a:fillRect/>
        </a:stretch>
      </xdr:blipFill>
      <xdr:spPr bwMode="auto">
        <a:xfrm>
          <a:off x="1400175" y="775811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499" name="Picture 363" descr="https://apps.fldfs.com/SURVEY/Images/spacer.gif">
          <a:extLst>
            <a:ext uri="{FF2B5EF4-FFF2-40B4-BE49-F238E27FC236}">
              <a16:creationId xmlns:a16="http://schemas.microsoft.com/office/drawing/2014/main" id="{00000000-0008-0000-0A00-00007B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0" name="Picture 363" descr="https://apps.fldfs.com/SURVEY/Images/spacer.gif">
          <a:extLst>
            <a:ext uri="{FF2B5EF4-FFF2-40B4-BE49-F238E27FC236}">
              <a16:creationId xmlns:a16="http://schemas.microsoft.com/office/drawing/2014/main" id="{00000000-0008-0000-0A00-00007C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1" name="Picture 363" descr="https://apps.fldfs.com/SURVEY/Images/spacer.gif">
          <a:extLst>
            <a:ext uri="{FF2B5EF4-FFF2-40B4-BE49-F238E27FC236}">
              <a16:creationId xmlns:a16="http://schemas.microsoft.com/office/drawing/2014/main" id="{00000000-0008-0000-0A00-00007D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2" name="Picture 363" descr="https://apps.fldfs.com/SURVEY/Images/spacer.gif">
          <a:extLst>
            <a:ext uri="{FF2B5EF4-FFF2-40B4-BE49-F238E27FC236}">
              <a16:creationId xmlns:a16="http://schemas.microsoft.com/office/drawing/2014/main" id="{00000000-0008-0000-0A00-00007E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3" name="Picture 363" descr="https://apps.fldfs.com/SURVEY/Images/spacer.gif">
          <a:extLst>
            <a:ext uri="{FF2B5EF4-FFF2-40B4-BE49-F238E27FC236}">
              <a16:creationId xmlns:a16="http://schemas.microsoft.com/office/drawing/2014/main" id="{00000000-0008-0000-0A00-00007F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4" name="Picture 363" descr="https://apps.fldfs.com/SURVEY/Images/spacer.gif">
          <a:extLst>
            <a:ext uri="{FF2B5EF4-FFF2-40B4-BE49-F238E27FC236}">
              <a16:creationId xmlns:a16="http://schemas.microsoft.com/office/drawing/2014/main" id="{00000000-0008-0000-0A00-000080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5" name="Picture 363" descr="https://apps.fldfs.com/SURVEY/Images/spacer.gif">
          <a:extLst>
            <a:ext uri="{FF2B5EF4-FFF2-40B4-BE49-F238E27FC236}">
              <a16:creationId xmlns:a16="http://schemas.microsoft.com/office/drawing/2014/main" id="{00000000-0008-0000-0A00-000081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6" name="Picture 363" descr="https://apps.fldfs.com/SURVEY/Images/spacer.gif">
          <a:extLst>
            <a:ext uri="{FF2B5EF4-FFF2-40B4-BE49-F238E27FC236}">
              <a16:creationId xmlns:a16="http://schemas.microsoft.com/office/drawing/2014/main" id="{00000000-0008-0000-0A00-000082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7" name="Picture 363" descr="https://apps.fldfs.com/SURVEY/Images/spacer.gif">
          <a:extLst>
            <a:ext uri="{FF2B5EF4-FFF2-40B4-BE49-F238E27FC236}">
              <a16:creationId xmlns:a16="http://schemas.microsoft.com/office/drawing/2014/main" id="{00000000-0008-0000-0A00-000083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8" name="Picture 363" descr="https://apps.fldfs.com/SURVEY/Images/spacer.gif">
          <a:extLst>
            <a:ext uri="{FF2B5EF4-FFF2-40B4-BE49-F238E27FC236}">
              <a16:creationId xmlns:a16="http://schemas.microsoft.com/office/drawing/2014/main" id="{00000000-0008-0000-0A00-000084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09" name="Picture 363" descr="https://apps.fldfs.com/SURVEY/Images/spacer.gif">
          <a:extLst>
            <a:ext uri="{FF2B5EF4-FFF2-40B4-BE49-F238E27FC236}">
              <a16:creationId xmlns:a16="http://schemas.microsoft.com/office/drawing/2014/main" id="{00000000-0008-0000-0A00-000085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0" name="Picture 363" descr="https://apps.fldfs.com/SURVEY/Images/spacer.gif">
          <a:extLst>
            <a:ext uri="{FF2B5EF4-FFF2-40B4-BE49-F238E27FC236}">
              <a16:creationId xmlns:a16="http://schemas.microsoft.com/office/drawing/2014/main" id="{00000000-0008-0000-0A00-000086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1" name="Picture 363" descr="https://apps.fldfs.com/SURVEY/Images/spacer.gif">
          <a:extLst>
            <a:ext uri="{FF2B5EF4-FFF2-40B4-BE49-F238E27FC236}">
              <a16:creationId xmlns:a16="http://schemas.microsoft.com/office/drawing/2014/main" id="{00000000-0008-0000-0A00-000087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2" name="Picture 363" descr="https://apps.fldfs.com/SURVEY/Images/spacer.gif">
          <a:extLst>
            <a:ext uri="{FF2B5EF4-FFF2-40B4-BE49-F238E27FC236}">
              <a16:creationId xmlns:a16="http://schemas.microsoft.com/office/drawing/2014/main" id="{00000000-0008-0000-0A00-000088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3" name="Picture 363" descr="https://apps.fldfs.com/SURVEY/Images/spacer.gif">
          <a:extLst>
            <a:ext uri="{FF2B5EF4-FFF2-40B4-BE49-F238E27FC236}">
              <a16:creationId xmlns:a16="http://schemas.microsoft.com/office/drawing/2014/main" id="{00000000-0008-0000-0A00-000089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4" name="Picture 363" descr="https://apps.fldfs.com/SURVEY/Images/spacer.gif">
          <a:extLst>
            <a:ext uri="{FF2B5EF4-FFF2-40B4-BE49-F238E27FC236}">
              <a16:creationId xmlns:a16="http://schemas.microsoft.com/office/drawing/2014/main" id="{00000000-0008-0000-0A00-00008A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5" name="Picture 363" descr="https://apps.fldfs.com/SURVEY/Images/spacer.gif">
          <a:extLst>
            <a:ext uri="{FF2B5EF4-FFF2-40B4-BE49-F238E27FC236}">
              <a16:creationId xmlns:a16="http://schemas.microsoft.com/office/drawing/2014/main" id="{00000000-0008-0000-0A00-00008B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6" name="Picture 363" descr="https://apps.fldfs.com/SURVEY/Images/spacer.gif">
          <a:extLst>
            <a:ext uri="{FF2B5EF4-FFF2-40B4-BE49-F238E27FC236}">
              <a16:creationId xmlns:a16="http://schemas.microsoft.com/office/drawing/2014/main" id="{00000000-0008-0000-0A00-00008C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7" name="Picture 363" descr="https://apps.fldfs.com/SURVEY/Images/spacer.gif">
          <a:extLst>
            <a:ext uri="{FF2B5EF4-FFF2-40B4-BE49-F238E27FC236}">
              <a16:creationId xmlns:a16="http://schemas.microsoft.com/office/drawing/2014/main" id="{00000000-0008-0000-0A00-00008D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8" name="Picture 363" descr="https://apps.fldfs.com/SURVEY/Images/spacer.gif">
          <a:extLst>
            <a:ext uri="{FF2B5EF4-FFF2-40B4-BE49-F238E27FC236}">
              <a16:creationId xmlns:a16="http://schemas.microsoft.com/office/drawing/2014/main" id="{00000000-0008-0000-0A00-00008E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400</xdr:row>
      <xdr:rowOff>0</xdr:rowOff>
    </xdr:from>
    <xdr:to>
      <xdr:col>8</xdr:col>
      <xdr:colOff>9525</xdr:colOff>
      <xdr:row>400</xdr:row>
      <xdr:rowOff>9525</xdr:rowOff>
    </xdr:to>
    <xdr:pic>
      <xdr:nvPicPr>
        <xdr:cNvPr id="5519" name="Picture 363" descr="https://apps.fldfs.com/SURVEY/Images/spacer.gif">
          <a:extLst>
            <a:ext uri="{FF2B5EF4-FFF2-40B4-BE49-F238E27FC236}">
              <a16:creationId xmlns:a16="http://schemas.microsoft.com/office/drawing/2014/main" id="{00000000-0008-0000-0A00-00008F150000}"/>
            </a:ext>
          </a:extLst>
        </xdr:cNvPr>
        <xdr:cNvPicPr>
          <a:picLocks noChangeAspect="1"/>
        </xdr:cNvPicPr>
      </xdr:nvPicPr>
      <xdr:blipFill>
        <a:blip xmlns:r="http://schemas.openxmlformats.org/officeDocument/2006/relationships" r:embed="rId1"/>
        <a:stretch>
          <a:fillRect/>
        </a:stretch>
      </xdr:blipFill>
      <xdr:spPr bwMode="auto">
        <a:xfrm>
          <a:off x="1400175" y="777716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0" name="Picture 363" descr="https://apps.fldfs.com/SURVEY/Images/spacer.gif">
          <a:extLst>
            <a:ext uri="{FF2B5EF4-FFF2-40B4-BE49-F238E27FC236}">
              <a16:creationId xmlns:a16="http://schemas.microsoft.com/office/drawing/2014/main" id="{00000000-0008-0000-0A00-000090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1" name="Picture 363" descr="https://apps.fldfs.com/SURVEY/Images/spacer.gif">
          <a:extLst>
            <a:ext uri="{FF2B5EF4-FFF2-40B4-BE49-F238E27FC236}">
              <a16:creationId xmlns:a16="http://schemas.microsoft.com/office/drawing/2014/main" id="{00000000-0008-0000-0A00-000091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2" name="Picture 363" descr="https://apps.fldfs.com/SURVEY/Images/spacer.gif">
          <a:extLst>
            <a:ext uri="{FF2B5EF4-FFF2-40B4-BE49-F238E27FC236}">
              <a16:creationId xmlns:a16="http://schemas.microsoft.com/office/drawing/2014/main" id="{00000000-0008-0000-0A00-000092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3" name="Picture 363" descr="https://apps.fldfs.com/SURVEY/Images/spacer.gif">
          <a:extLst>
            <a:ext uri="{FF2B5EF4-FFF2-40B4-BE49-F238E27FC236}">
              <a16:creationId xmlns:a16="http://schemas.microsoft.com/office/drawing/2014/main" id="{00000000-0008-0000-0A00-000093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4" name="Picture 363" descr="https://apps.fldfs.com/SURVEY/Images/spacer.gif">
          <a:extLst>
            <a:ext uri="{FF2B5EF4-FFF2-40B4-BE49-F238E27FC236}">
              <a16:creationId xmlns:a16="http://schemas.microsoft.com/office/drawing/2014/main" id="{00000000-0008-0000-0A00-000094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5" name="Picture 363" descr="https://apps.fldfs.com/SURVEY/Images/spacer.gif">
          <a:extLst>
            <a:ext uri="{FF2B5EF4-FFF2-40B4-BE49-F238E27FC236}">
              <a16:creationId xmlns:a16="http://schemas.microsoft.com/office/drawing/2014/main" id="{00000000-0008-0000-0A00-000095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6" name="Picture 363" descr="https://apps.fldfs.com/SURVEY/Images/spacer.gif">
          <a:extLst>
            <a:ext uri="{FF2B5EF4-FFF2-40B4-BE49-F238E27FC236}">
              <a16:creationId xmlns:a16="http://schemas.microsoft.com/office/drawing/2014/main" id="{00000000-0008-0000-0A00-000096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7" name="Picture 363" descr="https://apps.fldfs.com/SURVEY/Images/spacer.gif">
          <a:extLst>
            <a:ext uri="{FF2B5EF4-FFF2-40B4-BE49-F238E27FC236}">
              <a16:creationId xmlns:a16="http://schemas.microsoft.com/office/drawing/2014/main" id="{00000000-0008-0000-0A00-000097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8" name="Picture 363" descr="https://apps.fldfs.com/SURVEY/Images/spacer.gif">
          <a:extLst>
            <a:ext uri="{FF2B5EF4-FFF2-40B4-BE49-F238E27FC236}">
              <a16:creationId xmlns:a16="http://schemas.microsoft.com/office/drawing/2014/main" id="{00000000-0008-0000-0A00-000098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29" name="Picture 363" descr="https://apps.fldfs.com/SURVEY/Images/spacer.gif">
          <a:extLst>
            <a:ext uri="{FF2B5EF4-FFF2-40B4-BE49-F238E27FC236}">
              <a16:creationId xmlns:a16="http://schemas.microsoft.com/office/drawing/2014/main" id="{00000000-0008-0000-0A00-000099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0" name="Picture 363" descr="https://apps.fldfs.com/SURVEY/Images/spacer.gif">
          <a:extLst>
            <a:ext uri="{FF2B5EF4-FFF2-40B4-BE49-F238E27FC236}">
              <a16:creationId xmlns:a16="http://schemas.microsoft.com/office/drawing/2014/main" id="{00000000-0008-0000-0A00-00009A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1" name="Picture 363" descr="https://apps.fldfs.com/SURVEY/Images/spacer.gif">
          <a:extLst>
            <a:ext uri="{FF2B5EF4-FFF2-40B4-BE49-F238E27FC236}">
              <a16:creationId xmlns:a16="http://schemas.microsoft.com/office/drawing/2014/main" id="{00000000-0008-0000-0A00-00009B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2" name="Picture 363" descr="https://apps.fldfs.com/SURVEY/Images/spacer.gif">
          <a:extLst>
            <a:ext uri="{FF2B5EF4-FFF2-40B4-BE49-F238E27FC236}">
              <a16:creationId xmlns:a16="http://schemas.microsoft.com/office/drawing/2014/main" id="{00000000-0008-0000-0A00-00009C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3" name="Picture 363" descr="https://apps.fldfs.com/SURVEY/Images/spacer.gif">
          <a:extLst>
            <a:ext uri="{FF2B5EF4-FFF2-40B4-BE49-F238E27FC236}">
              <a16:creationId xmlns:a16="http://schemas.microsoft.com/office/drawing/2014/main" id="{00000000-0008-0000-0A00-00009D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4" name="Picture 363" descr="https://apps.fldfs.com/SURVEY/Images/spacer.gif">
          <a:extLst>
            <a:ext uri="{FF2B5EF4-FFF2-40B4-BE49-F238E27FC236}">
              <a16:creationId xmlns:a16="http://schemas.microsoft.com/office/drawing/2014/main" id="{00000000-0008-0000-0A00-00009E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5" name="Picture 363" descr="https://apps.fldfs.com/SURVEY/Images/spacer.gif">
          <a:extLst>
            <a:ext uri="{FF2B5EF4-FFF2-40B4-BE49-F238E27FC236}">
              <a16:creationId xmlns:a16="http://schemas.microsoft.com/office/drawing/2014/main" id="{00000000-0008-0000-0A00-00009F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6" name="Picture 363" descr="https://apps.fldfs.com/SURVEY/Images/spacer.gif">
          <a:extLst>
            <a:ext uri="{FF2B5EF4-FFF2-40B4-BE49-F238E27FC236}">
              <a16:creationId xmlns:a16="http://schemas.microsoft.com/office/drawing/2014/main" id="{00000000-0008-0000-0A00-0000A0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7" name="Picture 363" descr="https://apps.fldfs.com/SURVEY/Images/spacer.gif">
          <a:extLst>
            <a:ext uri="{FF2B5EF4-FFF2-40B4-BE49-F238E27FC236}">
              <a16:creationId xmlns:a16="http://schemas.microsoft.com/office/drawing/2014/main" id="{00000000-0008-0000-0A00-0000A1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8" name="Picture 363" descr="https://apps.fldfs.com/SURVEY/Images/spacer.gif">
          <a:extLst>
            <a:ext uri="{FF2B5EF4-FFF2-40B4-BE49-F238E27FC236}">
              <a16:creationId xmlns:a16="http://schemas.microsoft.com/office/drawing/2014/main" id="{00000000-0008-0000-0A00-0000A2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39" name="Picture 363" descr="https://apps.fldfs.com/SURVEY/Images/spacer.gif">
          <a:extLst>
            <a:ext uri="{FF2B5EF4-FFF2-40B4-BE49-F238E27FC236}">
              <a16:creationId xmlns:a16="http://schemas.microsoft.com/office/drawing/2014/main" id="{00000000-0008-0000-0A00-0000A3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401</xdr:row>
      <xdr:rowOff>0</xdr:rowOff>
    </xdr:from>
    <xdr:to>
      <xdr:col>8</xdr:col>
      <xdr:colOff>9525</xdr:colOff>
      <xdr:row>401</xdr:row>
      <xdr:rowOff>9525</xdr:rowOff>
    </xdr:to>
    <xdr:pic>
      <xdr:nvPicPr>
        <xdr:cNvPr id="5540" name="Picture 363" descr="https://apps.fldfs.com/SURVEY/Images/spacer.gif">
          <a:extLst>
            <a:ext uri="{FF2B5EF4-FFF2-40B4-BE49-F238E27FC236}">
              <a16:creationId xmlns:a16="http://schemas.microsoft.com/office/drawing/2014/main" id="{00000000-0008-0000-0A00-0000A4150000}"/>
            </a:ext>
          </a:extLst>
        </xdr:cNvPr>
        <xdr:cNvPicPr>
          <a:picLocks noChangeAspect="1"/>
        </xdr:cNvPicPr>
      </xdr:nvPicPr>
      <xdr:blipFill>
        <a:blip xmlns:r="http://schemas.openxmlformats.org/officeDocument/2006/relationships" r:embed="rId1"/>
        <a:stretch>
          <a:fillRect/>
        </a:stretch>
      </xdr:blipFill>
      <xdr:spPr bwMode="auto">
        <a:xfrm>
          <a:off x="1400175" y="779621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1" name="Picture 363" descr="https://apps.fldfs.com/SURVEY/Images/spacer.gif">
          <a:extLst>
            <a:ext uri="{FF2B5EF4-FFF2-40B4-BE49-F238E27FC236}">
              <a16:creationId xmlns:a16="http://schemas.microsoft.com/office/drawing/2014/main" id="{00000000-0008-0000-0A00-0000A5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2" name="Picture 363" descr="https://apps.fldfs.com/SURVEY/Images/spacer.gif">
          <a:extLst>
            <a:ext uri="{FF2B5EF4-FFF2-40B4-BE49-F238E27FC236}">
              <a16:creationId xmlns:a16="http://schemas.microsoft.com/office/drawing/2014/main" id="{00000000-0008-0000-0A00-0000A6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3" name="Picture 363" descr="https://apps.fldfs.com/SURVEY/Images/spacer.gif">
          <a:extLst>
            <a:ext uri="{FF2B5EF4-FFF2-40B4-BE49-F238E27FC236}">
              <a16:creationId xmlns:a16="http://schemas.microsoft.com/office/drawing/2014/main" id="{00000000-0008-0000-0A00-0000A7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4" name="Picture 363" descr="https://apps.fldfs.com/SURVEY/Images/spacer.gif">
          <a:extLst>
            <a:ext uri="{FF2B5EF4-FFF2-40B4-BE49-F238E27FC236}">
              <a16:creationId xmlns:a16="http://schemas.microsoft.com/office/drawing/2014/main" id="{00000000-0008-0000-0A00-0000A8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5" name="Picture 363" descr="https://apps.fldfs.com/SURVEY/Images/spacer.gif">
          <a:extLst>
            <a:ext uri="{FF2B5EF4-FFF2-40B4-BE49-F238E27FC236}">
              <a16:creationId xmlns:a16="http://schemas.microsoft.com/office/drawing/2014/main" id="{00000000-0008-0000-0A00-0000A9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6" name="Picture 363" descr="https://apps.fldfs.com/SURVEY/Images/spacer.gif">
          <a:extLst>
            <a:ext uri="{FF2B5EF4-FFF2-40B4-BE49-F238E27FC236}">
              <a16:creationId xmlns:a16="http://schemas.microsoft.com/office/drawing/2014/main" id="{00000000-0008-0000-0A00-0000AA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7" name="Picture 363" descr="https://apps.fldfs.com/SURVEY/Images/spacer.gif">
          <a:extLst>
            <a:ext uri="{FF2B5EF4-FFF2-40B4-BE49-F238E27FC236}">
              <a16:creationId xmlns:a16="http://schemas.microsoft.com/office/drawing/2014/main" id="{00000000-0008-0000-0A00-0000AB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8" name="Picture 363" descr="https://apps.fldfs.com/SURVEY/Images/spacer.gif">
          <a:extLst>
            <a:ext uri="{FF2B5EF4-FFF2-40B4-BE49-F238E27FC236}">
              <a16:creationId xmlns:a16="http://schemas.microsoft.com/office/drawing/2014/main" id="{00000000-0008-0000-0A00-0000AC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49" name="Picture 363" descr="https://apps.fldfs.com/SURVEY/Images/spacer.gif">
          <a:extLst>
            <a:ext uri="{FF2B5EF4-FFF2-40B4-BE49-F238E27FC236}">
              <a16:creationId xmlns:a16="http://schemas.microsoft.com/office/drawing/2014/main" id="{00000000-0008-0000-0A00-0000AD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0" name="Picture 363" descr="https://apps.fldfs.com/SURVEY/Images/spacer.gif">
          <a:extLst>
            <a:ext uri="{FF2B5EF4-FFF2-40B4-BE49-F238E27FC236}">
              <a16:creationId xmlns:a16="http://schemas.microsoft.com/office/drawing/2014/main" id="{00000000-0008-0000-0A00-0000AE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1" name="Picture 363" descr="https://apps.fldfs.com/SURVEY/Images/spacer.gif">
          <a:extLst>
            <a:ext uri="{FF2B5EF4-FFF2-40B4-BE49-F238E27FC236}">
              <a16:creationId xmlns:a16="http://schemas.microsoft.com/office/drawing/2014/main" id="{00000000-0008-0000-0A00-0000AF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2" name="Picture 363" descr="https://apps.fldfs.com/SURVEY/Images/spacer.gif">
          <a:extLst>
            <a:ext uri="{FF2B5EF4-FFF2-40B4-BE49-F238E27FC236}">
              <a16:creationId xmlns:a16="http://schemas.microsoft.com/office/drawing/2014/main" id="{00000000-0008-0000-0A00-0000B0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3" name="Picture 363" descr="https://apps.fldfs.com/SURVEY/Images/spacer.gif">
          <a:extLst>
            <a:ext uri="{FF2B5EF4-FFF2-40B4-BE49-F238E27FC236}">
              <a16:creationId xmlns:a16="http://schemas.microsoft.com/office/drawing/2014/main" id="{00000000-0008-0000-0A00-0000B1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4" name="Picture 363" descr="https://apps.fldfs.com/SURVEY/Images/spacer.gif">
          <a:extLst>
            <a:ext uri="{FF2B5EF4-FFF2-40B4-BE49-F238E27FC236}">
              <a16:creationId xmlns:a16="http://schemas.microsoft.com/office/drawing/2014/main" id="{00000000-0008-0000-0A00-0000B2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5" name="Picture 363" descr="https://apps.fldfs.com/SURVEY/Images/spacer.gif">
          <a:extLst>
            <a:ext uri="{FF2B5EF4-FFF2-40B4-BE49-F238E27FC236}">
              <a16:creationId xmlns:a16="http://schemas.microsoft.com/office/drawing/2014/main" id="{00000000-0008-0000-0A00-0000B3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6" name="Picture 363" descr="https://apps.fldfs.com/SURVEY/Images/spacer.gif">
          <a:extLst>
            <a:ext uri="{FF2B5EF4-FFF2-40B4-BE49-F238E27FC236}">
              <a16:creationId xmlns:a16="http://schemas.microsoft.com/office/drawing/2014/main" id="{00000000-0008-0000-0A00-0000B4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7" name="Picture 363" descr="https://apps.fldfs.com/SURVEY/Images/spacer.gif">
          <a:extLst>
            <a:ext uri="{FF2B5EF4-FFF2-40B4-BE49-F238E27FC236}">
              <a16:creationId xmlns:a16="http://schemas.microsoft.com/office/drawing/2014/main" id="{00000000-0008-0000-0A00-0000B5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8" name="Picture 363" descr="https://apps.fldfs.com/SURVEY/Images/spacer.gif">
          <a:extLst>
            <a:ext uri="{FF2B5EF4-FFF2-40B4-BE49-F238E27FC236}">
              <a16:creationId xmlns:a16="http://schemas.microsoft.com/office/drawing/2014/main" id="{00000000-0008-0000-0A00-0000B6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59" name="Picture 363" descr="https://apps.fldfs.com/SURVEY/Images/spacer.gif">
          <a:extLst>
            <a:ext uri="{FF2B5EF4-FFF2-40B4-BE49-F238E27FC236}">
              <a16:creationId xmlns:a16="http://schemas.microsoft.com/office/drawing/2014/main" id="{00000000-0008-0000-0A00-0000B7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60" name="Picture 363" descr="https://apps.fldfs.com/SURVEY/Images/spacer.gif">
          <a:extLst>
            <a:ext uri="{FF2B5EF4-FFF2-40B4-BE49-F238E27FC236}">
              <a16:creationId xmlns:a16="http://schemas.microsoft.com/office/drawing/2014/main" id="{00000000-0008-0000-0A00-0000B8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402</xdr:row>
      <xdr:rowOff>0</xdr:rowOff>
    </xdr:from>
    <xdr:to>
      <xdr:col>8</xdr:col>
      <xdr:colOff>9525</xdr:colOff>
      <xdr:row>402</xdr:row>
      <xdr:rowOff>9525</xdr:rowOff>
    </xdr:to>
    <xdr:pic>
      <xdr:nvPicPr>
        <xdr:cNvPr id="5561" name="Picture 363" descr="https://apps.fldfs.com/SURVEY/Images/spacer.gif">
          <a:extLst>
            <a:ext uri="{FF2B5EF4-FFF2-40B4-BE49-F238E27FC236}">
              <a16:creationId xmlns:a16="http://schemas.microsoft.com/office/drawing/2014/main" id="{00000000-0008-0000-0A00-0000B9150000}"/>
            </a:ext>
          </a:extLst>
        </xdr:cNvPr>
        <xdr:cNvPicPr>
          <a:picLocks noChangeAspect="1"/>
        </xdr:cNvPicPr>
      </xdr:nvPicPr>
      <xdr:blipFill>
        <a:blip xmlns:r="http://schemas.openxmlformats.org/officeDocument/2006/relationships" r:embed="rId1"/>
        <a:stretch>
          <a:fillRect/>
        </a:stretch>
      </xdr:blipFill>
      <xdr:spPr bwMode="auto">
        <a:xfrm>
          <a:off x="1400175" y="781526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2" name="Picture 363" descr="https://apps.fldfs.com/SURVEY/Images/spacer.gif">
          <a:extLst>
            <a:ext uri="{FF2B5EF4-FFF2-40B4-BE49-F238E27FC236}">
              <a16:creationId xmlns:a16="http://schemas.microsoft.com/office/drawing/2014/main" id="{00000000-0008-0000-0A00-0000BA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3" name="Picture 363" descr="https://apps.fldfs.com/SURVEY/Images/spacer.gif">
          <a:extLst>
            <a:ext uri="{FF2B5EF4-FFF2-40B4-BE49-F238E27FC236}">
              <a16:creationId xmlns:a16="http://schemas.microsoft.com/office/drawing/2014/main" id="{00000000-0008-0000-0A00-0000BB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4" name="Picture 363" descr="https://apps.fldfs.com/SURVEY/Images/spacer.gif">
          <a:extLst>
            <a:ext uri="{FF2B5EF4-FFF2-40B4-BE49-F238E27FC236}">
              <a16:creationId xmlns:a16="http://schemas.microsoft.com/office/drawing/2014/main" id="{00000000-0008-0000-0A00-0000BC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5" name="Picture 363" descr="https://apps.fldfs.com/SURVEY/Images/spacer.gif">
          <a:extLst>
            <a:ext uri="{FF2B5EF4-FFF2-40B4-BE49-F238E27FC236}">
              <a16:creationId xmlns:a16="http://schemas.microsoft.com/office/drawing/2014/main" id="{00000000-0008-0000-0A00-0000BD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6" name="Picture 363" descr="https://apps.fldfs.com/SURVEY/Images/spacer.gif">
          <a:extLst>
            <a:ext uri="{FF2B5EF4-FFF2-40B4-BE49-F238E27FC236}">
              <a16:creationId xmlns:a16="http://schemas.microsoft.com/office/drawing/2014/main" id="{00000000-0008-0000-0A00-0000BE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7" name="Picture 363" descr="https://apps.fldfs.com/SURVEY/Images/spacer.gif">
          <a:extLst>
            <a:ext uri="{FF2B5EF4-FFF2-40B4-BE49-F238E27FC236}">
              <a16:creationId xmlns:a16="http://schemas.microsoft.com/office/drawing/2014/main" id="{00000000-0008-0000-0A00-0000BF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8" name="Picture 363" descr="https://apps.fldfs.com/SURVEY/Images/spacer.gif">
          <a:extLst>
            <a:ext uri="{FF2B5EF4-FFF2-40B4-BE49-F238E27FC236}">
              <a16:creationId xmlns:a16="http://schemas.microsoft.com/office/drawing/2014/main" id="{00000000-0008-0000-0A00-0000C0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69" name="Picture 363" descr="https://apps.fldfs.com/SURVEY/Images/spacer.gif">
          <a:extLst>
            <a:ext uri="{FF2B5EF4-FFF2-40B4-BE49-F238E27FC236}">
              <a16:creationId xmlns:a16="http://schemas.microsoft.com/office/drawing/2014/main" id="{00000000-0008-0000-0A00-0000C1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0" name="Picture 363" descr="https://apps.fldfs.com/SURVEY/Images/spacer.gif">
          <a:extLst>
            <a:ext uri="{FF2B5EF4-FFF2-40B4-BE49-F238E27FC236}">
              <a16:creationId xmlns:a16="http://schemas.microsoft.com/office/drawing/2014/main" id="{00000000-0008-0000-0A00-0000C2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1" name="Picture 363" descr="https://apps.fldfs.com/SURVEY/Images/spacer.gif">
          <a:extLst>
            <a:ext uri="{FF2B5EF4-FFF2-40B4-BE49-F238E27FC236}">
              <a16:creationId xmlns:a16="http://schemas.microsoft.com/office/drawing/2014/main" id="{00000000-0008-0000-0A00-0000C3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2" name="Picture 363" descr="https://apps.fldfs.com/SURVEY/Images/spacer.gif">
          <a:extLst>
            <a:ext uri="{FF2B5EF4-FFF2-40B4-BE49-F238E27FC236}">
              <a16:creationId xmlns:a16="http://schemas.microsoft.com/office/drawing/2014/main" id="{00000000-0008-0000-0A00-0000C4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3" name="Picture 363" descr="https://apps.fldfs.com/SURVEY/Images/spacer.gif">
          <a:extLst>
            <a:ext uri="{FF2B5EF4-FFF2-40B4-BE49-F238E27FC236}">
              <a16:creationId xmlns:a16="http://schemas.microsoft.com/office/drawing/2014/main" id="{00000000-0008-0000-0A00-0000C5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4" name="Picture 363" descr="https://apps.fldfs.com/SURVEY/Images/spacer.gif">
          <a:extLst>
            <a:ext uri="{FF2B5EF4-FFF2-40B4-BE49-F238E27FC236}">
              <a16:creationId xmlns:a16="http://schemas.microsoft.com/office/drawing/2014/main" id="{00000000-0008-0000-0A00-0000C6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5" name="Picture 363" descr="https://apps.fldfs.com/SURVEY/Images/spacer.gif">
          <a:extLst>
            <a:ext uri="{FF2B5EF4-FFF2-40B4-BE49-F238E27FC236}">
              <a16:creationId xmlns:a16="http://schemas.microsoft.com/office/drawing/2014/main" id="{00000000-0008-0000-0A00-0000C7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6" name="Picture 363" descr="https://apps.fldfs.com/SURVEY/Images/spacer.gif">
          <a:extLst>
            <a:ext uri="{FF2B5EF4-FFF2-40B4-BE49-F238E27FC236}">
              <a16:creationId xmlns:a16="http://schemas.microsoft.com/office/drawing/2014/main" id="{00000000-0008-0000-0A00-0000C8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7" name="Picture 363" descr="https://apps.fldfs.com/SURVEY/Images/spacer.gif">
          <a:extLst>
            <a:ext uri="{FF2B5EF4-FFF2-40B4-BE49-F238E27FC236}">
              <a16:creationId xmlns:a16="http://schemas.microsoft.com/office/drawing/2014/main" id="{00000000-0008-0000-0A00-0000C9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8" name="Picture 363" descr="https://apps.fldfs.com/SURVEY/Images/spacer.gif">
          <a:extLst>
            <a:ext uri="{FF2B5EF4-FFF2-40B4-BE49-F238E27FC236}">
              <a16:creationId xmlns:a16="http://schemas.microsoft.com/office/drawing/2014/main" id="{00000000-0008-0000-0A00-0000CA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79" name="Picture 363" descr="https://apps.fldfs.com/SURVEY/Images/spacer.gif">
          <a:extLst>
            <a:ext uri="{FF2B5EF4-FFF2-40B4-BE49-F238E27FC236}">
              <a16:creationId xmlns:a16="http://schemas.microsoft.com/office/drawing/2014/main" id="{00000000-0008-0000-0A00-0000CB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80" name="Picture 363" descr="https://apps.fldfs.com/SURVEY/Images/spacer.gif">
          <a:extLst>
            <a:ext uri="{FF2B5EF4-FFF2-40B4-BE49-F238E27FC236}">
              <a16:creationId xmlns:a16="http://schemas.microsoft.com/office/drawing/2014/main" id="{00000000-0008-0000-0A00-0000CC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81" name="Picture 363" descr="https://apps.fldfs.com/SURVEY/Images/spacer.gif">
          <a:extLst>
            <a:ext uri="{FF2B5EF4-FFF2-40B4-BE49-F238E27FC236}">
              <a16:creationId xmlns:a16="http://schemas.microsoft.com/office/drawing/2014/main" id="{00000000-0008-0000-0A00-0000CD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403</xdr:row>
      <xdr:rowOff>0</xdr:rowOff>
    </xdr:from>
    <xdr:to>
      <xdr:col>8</xdr:col>
      <xdr:colOff>9525</xdr:colOff>
      <xdr:row>403</xdr:row>
      <xdr:rowOff>9525</xdr:rowOff>
    </xdr:to>
    <xdr:pic>
      <xdr:nvPicPr>
        <xdr:cNvPr id="5582" name="Picture 363" descr="https://apps.fldfs.com/SURVEY/Images/spacer.gif">
          <a:extLst>
            <a:ext uri="{FF2B5EF4-FFF2-40B4-BE49-F238E27FC236}">
              <a16:creationId xmlns:a16="http://schemas.microsoft.com/office/drawing/2014/main" id="{00000000-0008-0000-0A00-0000CE150000}"/>
            </a:ext>
          </a:extLst>
        </xdr:cNvPr>
        <xdr:cNvPicPr>
          <a:picLocks noChangeAspect="1"/>
        </xdr:cNvPicPr>
      </xdr:nvPicPr>
      <xdr:blipFill>
        <a:blip xmlns:r="http://schemas.openxmlformats.org/officeDocument/2006/relationships" r:embed="rId1"/>
        <a:stretch>
          <a:fillRect/>
        </a:stretch>
      </xdr:blipFill>
      <xdr:spPr bwMode="auto">
        <a:xfrm>
          <a:off x="1400175" y="783431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83" name="Picture 363" descr="https://apps.fldfs.com/SURVEY/Images/spacer.gif">
          <a:extLst>
            <a:ext uri="{FF2B5EF4-FFF2-40B4-BE49-F238E27FC236}">
              <a16:creationId xmlns:a16="http://schemas.microsoft.com/office/drawing/2014/main" id="{00000000-0008-0000-0A00-0000CF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84" name="Picture 363" descr="https://apps.fldfs.com/SURVEY/Images/spacer.gif">
          <a:extLst>
            <a:ext uri="{FF2B5EF4-FFF2-40B4-BE49-F238E27FC236}">
              <a16:creationId xmlns:a16="http://schemas.microsoft.com/office/drawing/2014/main" id="{00000000-0008-0000-0A00-0000D0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85" name="Picture 363" descr="https://apps.fldfs.com/SURVEY/Images/spacer.gif">
          <a:extLst>
            <a:ext uri="{FF2B5EF4-FFF2-40B4-BE49-F238E27FC236}">
              <a16:creationId xmlns:a16="http://schemas.microsoft.com/office/drawing/2014/main" id="{00000000-0008-0000-0A00-0000D1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86" name="Picture 363" descr="https://apps.fldfs.com/SURVEY/Images/spacer.gif">
          <a:extLst>
            <a:ext uri="{FF2B5EF4-FFF2-40B4-BE49-F238E27FC236}">
              <a16:creationId xmlns:a16="http://schemas.microsoft.com/office/drawing/2014/main" id="{00000000-0008-0000-0A00-0000D2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87" name="Picture 363" descr="https://apps.fldfs.com/SURVEY/Images/spacer.gif">
          <a:extLst>
            <a:ext uri="{FF2B5EF4-FFF2-40B4-BE49-F238E27FC236}">
              <a16:creationId xmlns:a16="http://schemas.microsoft.com/office/drawing/2014/main" id="{00000000-0008-0000-0A00-0000D3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88" name="Picture 363" descr="https://apps.fldfs.com/SURVEY/Images/spacer.gif">
          <a:extLst>
            <a:ext uri="{FF2B5EF4-FFF2-40B4-BE49-F238E27FC236}">
              <a16:creationId xmlns:a16="http://schemas.microsoft.com/office/drawing/2014/main" id="{00000000-0008-0000-0A00-0000D4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89" name="Picture 363" descr="https://apps.fldfs.com/SURVEY/Images/spacer.gif">
          <a:extLst>
            <a:ext uri="{FF2B5EF4-FFF2-40B4-BE49-F238E27FC236}">
              <a16:creationId xmlns:a16="http://schemas.microsoft.com/office/drawing/2014/main" id="{00000000-0008-0000-0A00-0000D5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0" name="Picture 363" descr="https://apps.fldfs.com/SURVEY/Images/spacer.gif">
          <a:extLst>
            <a:ext uri="{FF2B5EF4-FFF2-40B4-BE49-F238E27FC236}">
              <a16:creationId xmlns:a16="http://schemas.microsoft.com/office/drawing/2014/main" id="{00000000-0008-0000-0A00-0000D6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1" name="Picture 363" descr="https://apps.fldfs.com/SURVEY/Images/spacer.gif">
          <a:extLst>
            <a:ext uri="{FF2B5EF4-FFF2-40B4-BE49-F238E27FC236}">
              <a16:creationId xmlns:a16="http://schemas.microsoft.com/office/drawing/2014/main" id="{00000000-0008-0000-0A00-0000D7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2" name="Picture 363" descr="https://apps.fldfs.com/SURVEY/Images/spacer.gif">
          <a:extLst>
            <a:ext uri="{FF2B5EF4-FFF2-40B4-BE49-F238E27FC236}">
              <a16:creationId xmlns:a16="http://schemas.microsoft.com/office/drawing/2014/main" id="{00000000-0008-0000-0A00-0000D8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3" name="Picture 363" descr="https://apps.fldfs.com/SURVEY/Images/spacer.gif">
          <a:extLst>
            <a:ext uri="{FF2B5EF4-FFF2-40B4-BE49-F238E27FC236}">
              <a16:creationId xmlns:a16="http://schemas.microsoft.com/office/drawing/2014/main" id="{00000000-0008-0000-0A00-0000D9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4" name="Picture 363" descr="https://apps.fldfs.com/SURVEY/Images/spacer.gif">
          <a:extLst>
            <a:ext uri="{FF2B5EF4-FFF2-40B4-BE49-F238E27FC236}">
              <a16:creationId xmlns:a16="http://schemas.microsoft.com/office/drawing/2014/main" id="{00000000-0008-0000-0A00-0000DA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5" name="Picture 363" descr="https://apps.fldfs.com/SURVEY/Images/spacer.gif">
          <a:extLst>
            <a:ext uri="{FF2B5EF4-FFF2-40B4-BE49-F238E27FC236}">
              <a16:creationId xmlns:a16="http://schemas.microsoft.com/office/drawing/2014/main" id="{00000000-0008-0000-0A00-0000DB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6" name="Picture 363" descr="https://apps.fldfs.com/SURVEY/Images/spacer.gif">
          <a:extLst>
            <a:ext uri="{FF2B5EF4-FFF2-40B4-BE49-F238E27FC236}">
              <a16:creationId xmlns:a16="http://schemas.microsoft.com/office/drawing/2014/main" id="{00000000-0008-0000-0A00-0000DC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7" name="Picture 363" descr="https://apps.fldfs.com/SURVEY/Images/spacer.gif">
          <a:extLst>
            <a:ext uri="{FF2B5EF4-FFF2-40B4-BE49-F238E27FC236}">
              <a16:creationId xmlns:a16="http://schemas.microsoft.com/office/drawing/2014/main" id="{00000000-0008-0000-0A00-0000DD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8" name="Picture 363" descr="https://apps.fldfs.com/SURVEY/Images/spacer.gif">
          <a:extLst>
            <a:ext uri="{FF2B5EF4-FFF2-40B4-BE49-F238E27FC236}">
              <a16:creationId xmlns:a16="http://schemas.microsoft.com/office/drawing/2014/main" id="{00000000-0008-0000-0A00-0000DE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599" name="Picture 363" descr="https://apps.fldfs.com/SURVEY/Images/spacer.gif">
          <a:extLst>
            <a:ext uri="{FF2B5EF4-FFF2-40B4-BE49-F238E27FC236}">
              <a16:creationId xmlns:a16="http://schemas.microsoft.com/office/drawing/2014/main" id="{00000000-0008-0000-0A00-0000DF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600" name="Picture 363" descr="https://apps.fldfs.com/SURVEY/Images/spacer.gif">
          <a:extLst>
            <a:ext uri="{FF2B5EF4-FFF2-40B4-BE49-F238E27FC236}">
              <a16:creationId xmlns:a16="http://schemas.microsoft.com/office/drawing/2014/main" id="{00000000-0008-0000-0A00-0000E0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601" name="Picture 363" descr="https://apps.fldfs.com/SURVEY/Images/spacer.gif">
          <a:extLst>
            <a:ext uri="{FF2B5EF4-FFF2-40B4-BE49-F238E27FC236}">
              <a16:creationId xmlns:a16="http://schemas.microsoft.com/office/drawing/2014/main" id="{00000000-0008-0000-0A00-0000E1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602" name="Picture 363" descr="https://apps.fldfs.com/SURVEY/Images/spacer.gif">
          <a:extLst>
            <a:ext uri="{FF2B5EF4-FFF2-40B4-BE49-F238E27FC236}">
              <a16:creationId xmlns:a16="http://schemas.microsoft.com/office/drawing/2014/main" id="{00000000-0008-0000-0A00-0000E2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404</xdr:row>
      <xdr:rowOff>0</xdr:rowOff>
    </xdr:from>
    <xdr:to>
      <xdr:col>8</xdr:col>
      <xdr:colOff>9525</xdr:colOff>
      <xdr:row>404</xdr:row>
      <xdr:rowOff>9525</xdr:rowOff>
    </xdr:to>
    <xdr:pic>
      <xdr:nvPicPr>
        <xdr:cNvPr id="5603" name="Picture 363" descr="https://apps.fldfs.com/SURVEY/Images/spacer.gif">
          <a:extLst>
            <a:ext uri="{FF2B5EF4-FFF2-40B4-BE49-F238E27FC236}">
              <a16:creationId xmlns:a16="http://schemas.microsoft.com/office/drawing/2014/main" id="{00000000-0008-0000-0A00-0000E3150000}"/>
            </a:ext>
          </a:extLst>
        </xdr:cNvPr>
        <xdr:cNvPicPr>
          <a:picLocks noChangeAspect="1"/>
        </xdr:cNvPicPr>
      </xdr:nvPicPr>
      <xdr:blipFill>
        <a:blip xmlns:r="http://schemas.openxmlformats.org/officeDocument/2006/relationships" r:embed="rId1"/>
        <a:stretch>
          <a:fillRect/>
        </a:stretch>
      </xdr:blipFill>
      <xdr:spPr bwMode="auto">
        <a:xfrm>
          <a:off x="1400175" y="785336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04" name="Picture 363" descr="https://apps.fldfs.com/SURVEY/Images/spacer.gif">
          <a:extLst>
            <a:ext uri="{FF2B5EF4-FFF2-40B4-BE49-F238E27FC236}">
              <a16:creationId xmlns:a16="http://schemas.microsoft.com/office/drawing/2014/main" id="{00000000-0008-0000-0A00-0000E4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05" name="Picture 363" descr="https://apps.fldfs.com/SURVEY/Images/spacer.gif">
          <a:extLst>
            <a:ext uri="{FF2B5EF4-FFF2-40B4-BE49-F238E27FC236}">
              <a16:creationId xmlns:a16="http://schemas.microsoft.com/office/drawing/2014/main" id="{00000000-0008-0000-0A00-0000E5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06" name="Picture 363" descr="https://apps.fldfs.com/SURVEY/Images/spacer.gif">
          <a:extLst>
            <a:ext uri="{FF2B5EF4-FFF2-40B4-BE49-F238E27FC236}">
              <a16:creationId xmlns:a16="http://schemas.microsoft.com/office/drawing/2014/main" id="{00000000-0008-0000-0A00-0000E6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07" name="Picture 363" descr="https://apps.fldfs.com/SURVEY/Images/spacer.gif">
          <a:extLst>
            <a:ext uri="{FF2B5EF4-FFF2-40B4-BE49-F238E27FC236}">
              <a16:creationId xmlns:a16="http://schemas.microsoft.com/office/drawing/2014/main" id="{00000000-0008-0000-0A00-0000E7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08" name="Picture 363" descr="https://apps.fldfs.com/SURVEY/Images/spacer.gif">
          <a:extLst>
            <a:ext uri="{FF2B5EF4-FFF2-40B4-BE49-F238E27FC236}">
              <a16:creationId xmlns:a16="http://schemas.microsoft.com/office/drawing/2014/main" id="{00000000-0008-0000-0A00-0000E8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09" name="Picture 363" descr="https://apps.fldfs.com/SURVEY/Images/spacer.gif">
          <a:extLst>
            <a:ext uri="{FF2B5EF4-FFF2-40B4-BE49-F238E27FC236}">
              <a16:creationId xmlns:a16="http://schemas.microsoft.com/office/drawing/2014/main" id="{00000000-0008-0000-0A00-0000E9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0" name="Picture 363" descr="https://apps.fldfs.com/SURVEY/Images/spacer.gif">
          <a:extLst>
            <a:ext uri="{FF2B5EF4-FFF2-40B4-BE49-F238E27FC236}">
              <a16:creationId xmlns:a16="http://schemas.microsoft.com/office/drawing/2014/main" id="{00000000-0008-0000-0A00-0000EA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1" name="Picture 363" descr="https://apps.fldfs.com/SURVEY/Images/spacer.gif">
          <a:extLst>
            <a:ext uri="{FF2B5EF4-FFF2-40B4-BE49-F238E27FC236}">
              <a16:creationId xmlns:a16="http://schemas.microsoft.com/office/drawing/2014/main" id="{00000000-0008-0000-0A00-0000EB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2" name="Picture 363" descr="https://apps.fldfs.com/SURVEY/Images/spacer.gif">
          <a:extLst>
            <a:ext uri="{FF2B5EF4-FFF2-40B4-BE49-F238E27FC236}">
              <a16:creationId xmlns:a16="http://schemas.microsoft.com/office/drawing/2014/main" id="{00000000-0008-0000-0A00-0000EC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3" name="Picture 363" descr="https://apps.fldfs.com/SURVEY/Images/spacer.gif">
          <a:extLst>
            <a:ext uri="{FF2B5EF4-FFF2-40B4-BE49-F238E27FC236}">
              <a16:creationId xmlns:a16="http://schemas.microsoft.com/office/drawing/2014/main" id="{00000000-0008-0000-0A00-0000ED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4" name="Picture 363" descr="https://apps.fldfs.com/SURVEY/Images/spacer.gif">
          <a:extLst>
            <a:ext uri="{FF2B5EF4-FFF2-40B4-BE49-F238E27FC236}">
              <a16:creationId xmlns:a16="http://schemas.microsoft.com/office/drawing/2014/main" id="{00000000-0008-0000-0A00-0000EE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5" name="Picture 363" descr="https://apps.fldfs.com/SURVEY/Images/spacer.gif">
          <a:extLst>
            <a:ext uri="{FF2B5EF4-FFF2-40B4-BE49-F238E27FC236}">
              <a16:creationId xmlns:a16="http://schemas.microsoft.com/office/drawing/2014/main" id="{00000000-0008-0000-0A00-0000EF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6" name="Picture 363" descr="https://apps.fldfs.com/SURVEY/Images/spacer.gif">
          <a:extLst>
            <a:ext uri="{FF2B5EF4-FFF2-40B4-BE49-F238E27FC236}">
              <a16:creationId xmlns:a16="http://schemas.microsoft.com/office/drawing/2014/main" id="{00000000-0008-0000-0A00-0000F0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7" name="Picture 363" descr="https://apps.fldfs.com/SURVEY/Images/spacer.gif">
          <a:extLst>
            <a:ext uri="{FF2B5EF4-FFF2-40B4-BE49-F238E27FC236}">
              <a16:creationId xmlns:a16="http://schemas.microsoft.com/office/drawing/2014/main" id="{00000000-0008-0000-0A00-0000F1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8" name="Picture 363" descr="https://apps.fldfs.com/SURVEY/Images/spacer.gif">
          <a:extLst>
            <a:ext uri="{FF2B5EF4-FFF2-40B4-BE49-F238E27FC236}">
              <a16:creationId xmlns:a16="http://schemas.microsoft.com/office/drawing/2014/main" id="{00000000-0008-0000-0A00-0000F2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19" name="Picture 363" descr="https://apps.fldfs.com/SURVEY/Images/spacer.gif">
          <a:extLst>
            <a:ext uri="{FF2B5EF4-FFF2-40B4-BE49-F238E27FC236}">
              <a16:creationId xmlns:a16="http://schemas.microsoft.com/office/drawing/2014/main" id="{00000000-0008-0000-0A00-0000F3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20" name="Picture 363" descr="https://apps.fldfs.com/SURVEY/Images/spacer.gif">
          <a:extLst>
            <a:ext uri="{FF2B5EF4-FFF2-40B4-BE49-F238E27FC236}">
              <a16:creationId xmlns:a16="http://schemas.microsoft.com/office/drawing/2014/main" id="{00000000-0008-0000-0A00-0000F4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21" name="Picture 363" descr="https://apps.fldfs.com/SURVEY/Images/spacer.gif">
          <a:extLst>
            <a:ext uri="{FF2B5EF4-FFF2-40B4-BE49-F238E27FC236}">
              <a16:creationId xmlns:a16="http://schemas.microsoft.com/office/drawing/2014/main" id="{00000000-0008-0000-0A00-0000F5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22" name="Picture 363" descr="https://apps.fldfs.com/SURVEY/Images/spacer.gif">
          <a:extLst>
            <a:ext uri="{FF2B5EF4-FFF2-40B4-BE49-F238E27FC236}">
              <a16:creationId xmlns:a16="http://schemas.microsoft.com/office/drawing/2014/main" id="{00000000-0008-0000-0A00-0000F6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23" name="Picture 363" descr="https://apps.fldfs.com/SURVEY/Images/spacer.gif">
          <a:extLst>
            <a:ext uri="{FF2B5EF4-FFF2-40B4-BE49-F238E27FC236}">
              <a16:creationId xmlns:a16="http://schemas.microsoft.com/office/drawing/2014/main" id="{00000000-0008-0000-0A00-0000F7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405</xdr:row>
      <xdr:rowOff>0</xdr:rowOff>
    </xdr:from>
    <xdr:to>
      <xdr:col>8</xdr:col>
      <xdr:colOff>9525</xdr:colOff>
      <xdr:row>405</xdr:row>
      <xdr:rowOff>9525</xdr:rowOff>
    </xdr:to>
    <xdr:pic>
      <xdr:nvPicPr>
        <xdr:cNvPr id="5624" name="Picture 363" descr="https://apps.fldfs.com/SURVEY/Images/spacer.gif">
          <a:extLst>
            <a:ext uri="{FF2B5EF4-FFF2-40B4-BE49-F238E27FC236}">
              <a16:creationId xmlns:a16="http://schemas.microsoft.com/office/drawing/2014/main" id="{00000000-0008-0000-0A00-0000F8150000}"/>
            </a:ext>
          </a:extLst>
        </xdr:cNvPr>
        <xdr:cNvPicPr>
          <a:picLocks noChangeAspect="1"/>
        </xdr:cNvPicPr>
      </xdr:nvPicPr>
      <xdr:blipFill>
        <a:blip xmlns:r="http://schemas.openxmlformats.org/officeDocument/2006/relationships" r:embed="rId1"/>
        <a:stretch>
          <a:fillRect/>
        </a:stretch>
      </xdr:blipFill>
      <xdr:spPr bwMode="auto">
        <a:xfrm>
          <a:off x="1400175" y="787241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25" name="Picture 363" descr="https://apps.fldfs.com/SURVEY/Images/spacer.gif">
          <a:extLst>
            <a:ext uri="{FF2B5EF4-FFF2-40B4-BE49-F238E27FC236}">
              <a16:creationId xmlns:a16="http://schemas.microsoft.com/office/drawing/2014/main" id="{00000000-0008-0000-0A00-0000F915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26" name="Picture 363" descr="https://apps.fldfs.com/SURVEY/Images/spacer.gif">
          <a:extLst>
            <a:ext uri="{FF2B5EF4-FFF2-40B4-BE49-F238E27FC236}">
              <a16:creationId xmlns:a16="http://schemas.microsoft.com/office/drawing/2014/main" id="{00000000-0008-0000-0A00-0000FA15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27" name="Picture 363" descr="https://apps.fldfs.com/SURVEY/Images/spacer.gif">
          <a:extLst>
            <a:ext uri="{FF2B5EF4-FFF2-40B4-BE49-F238E27FC236}">
              <a16:creationId xmlns:a16="http://schemas.microsoft.com/office/drawing/2014/main" id="{00000000-0008-0000-0A00-0000FB15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28" name="Picture 363" descr="https://apps.fldfs.com/SURVEY/Images/spacer.gif">
          <a:extLst>
            <a:ext uri="{FF2B5EF4-FFF2-40B4-BE49-F238E27FC236}">
              <a16:creationId xmlns:a16="http://schemas.microsoft.com/office/drawing/2014/main" id="{00000000-0008-0000-0A00-0000FC15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29" name="Picture 363" descr="https://apps.fldfs.com/SURVEY/Images/spacer.gif">
          <a:extLst>
            <a:ext uri="{FF2B5EF4-FFF2-40B4-BE49-F238E27FC236}">
              <a16:creationId xmlns:a16="http://schemas.microsoft.com/office/drawing/2014/main" id="{00000000-0008-0000-0A00-0000FD15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0" name="Picture 363" descr="https://apps.fldfs.com/SURVEY/Images/spacer.gif">
          <a:extLst>
            <a:ext uri="{FF2B5EF4-FFF2-40B4-BE49-F238E27FC236}">
              <a16:creationId xmlns:a16="http://schemas.microsoft.com/office/drawing/2014/main" id="{00000000-0008-0000-0A00-0000FE15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1" name="Picture 363" descr="https://apps.fldfs.com/SURVEY/Images/spacer.gif">
          <a:extLst>
            <a:ext uri="{FF2B5EF4-FFF2-40B4-BE49-F238E27FC236}">
              <a16:creationId xmlns:a16="http://schemas.microsoft.com/office/drawing/2014/main" id="{00000000-0008-0000-0A00-0000FF15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2" name="Picture 363" descr="https://apps.fldfs.com/SURVEY/Images/spacer.gif">
          <a:extLst>
            <a:ext uri="{FF2B5EF4-FFF2-40B4-BE49-F238E27FC236}">
              <a16:creationId xmlns:a16="http://schemas.microsoft.com/office/drawing/2014/main" id="{00000000-0008-0000-0A00-000000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3" name="Picture 363" descr="https://apps.fldfs.com/SURVEY/Images/spacer.gif">
          <a:extLst>
            <a:ext uri="{FF2B5EF4-FFF2-40B4-BE49-F238E27FC236}">
              <a16:creationId xmlns:a16="http://schemas.microsoft.com/office/drawing/2014/main" id="{00000000-0008-0000-0A00-000001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4" name="Picture 363" descr="https://apps.fldfs.com/SURVEY/Images/spacer.gif">
          <a:extLst>
            <a:ext uri="{FF2B5EF4-FFF2-40B4-BE49-F238E27FC236}">
              <a16:creationId xmlns:a16="http://schemas.microsoft.com/office/drawing/2014/main" id="{00000000-0008-0000-0A00-000002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5" name="Picture 363" descr="https://apps.fldfs.com/SURVEY/Images/spacer.gif">
          <a:extLst>
            <a:ext uri="{FF2B5EF4-FFF2-40B4-BE49-F238E27FC236}">
              <a16:creationId xmlns:a16="http://schemas.microsoft.com/office/drawing/2014/main" id="{00000000-0008-0000-0A00-000003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6" name="Picture 363" descr="https://apps.fldfs.com/SURVEY/Images/spacer.gif">
          <a:extLst>
            <a:ext uri="{FF2B5EF4-FFF2-40B4-BE49-F238E27FC236}">
              <a16:creationId xmlns:a16="http://schemas.microsoft.com/office/drawing/2014/main" id="{00000000-0008-0000-0A00-000004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7" name="Picture 363" descr="https://apps.fldfs.com/SURVEY/Images/spacer.gif">
          <a:extLst>
            <a:ext uri="{FF2B5EF4-FFF2-40B4-BE49-F238E27FC236}">
              <a16:creationId xmlns:a16="http://schemas.microsoft.com/office/drawing/2014/main" id="{00000000-0008-0000-0A00-000005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8" name="Picture 363" descr="https://apps.fldfs.com/SURVEY/Images/spacer.gif">
          <a:extLst>
            <a:ext uri="{FF2B5EF4-FFF2-40B4-BE49-F238E27FC236}">
              <a16:creationId xmlns:a16="http://schemas.microsoft.com/office/drawing/2014/main" id="{00000000-0008-0000-0A00-000006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39" name="Picture 363" descr="https://apps.fldfs.com/SURVEY/Images/spacer.gif">
          <a:extLst>
            <a:ext uri="{FF2B5EF4-FFF2-40B4-BE49-F238E27FC236}">
              <a16:creationId xmlns:a16="http://schemas.microsoft.com/office/drawing/2014/main" id="{00000000-0008-0000-0A00-000007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40" name="Picture 363" descr="https://apps.fldfs.com/SURVEY/Images/spacer.gif">
          <a:extLst>
            <a:ext uri="{FF2B5EF4-FFF2-40B4-BE49-F238E27FC236}">
              <a16:creationId xmlns:a16="http://schemas.microsoft.com/office/drawing/2014/main" id="{00000000-0008-0000-0A00-000008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41" name="Picture 363" descr="https://apps.fldfs.com/SURVEY/Images/spacer.gif">
          <a:extLst>
            <a:ext uri="{FF2B5EF4-FFF2-40B4-BE49-F238E27FC236}">
              <a16:creationId xmlns:a16="http://schemas.microsoft.com/office/drawing/2014/main" id="{00000000-0008-0000-0A00-000009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42" name="Picture 363" descr="https://apps.fldfs.com/SURVEY/Images/spacer.gif">
          <a:extLst>
            <a:ext uri="{FF2B5EF4-FFF2-40B4-BE49-F238E27FC236}">
              <a16:creationId xmlns:a16="http://schemas.microsoft.com/office/drawing/2014/main" id="{00000000-0008-0000-0A00-00000A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43" name="Picture 363" descr="https://apps.fldfs.com/SURVEY/Images/spacer.gif">
          <a:extLst>
            <a:ext uri="{FF2B5EF4-FFF2-40B4-BE49-F238E27FC236}">
              <a16:creationId xmlns:a16="http://schemas.microsoft.com/office/drawing/2014/main" id="{00000000-0008-0000-0A00-00000B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44" name="Picture 363" descr="https://apps.fldfs.com/SURVEY/Images/spacer.gif">
          <a:extLst>
            <a:ext uri="{FF2B5EF4-FFF2-40B4-BE49-F238E27FC236}">
              <a16:creationId xmlns:a16="http://schemas.microsoft.com/office/drawing/2014/main" id="{00000000-0008-0000-0A00-00000C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406</xdr:row>
      <xdr:rowOff>0</xdr:rowOff>
    </xdr:from>
    <xdr:to>
      <xdr:col>8</xdr:col>
      <xdr:colOff>9525</xdr:colOff>
      <xdr:row>406</xdr:row>
      <xdr:rowOff>9525</xdr:rowOff>
    </xdr:to>
    <xdr:pic>
      <xdr:nvPicPr>
        <xdr:cNvPr id="5645" name="Picture 363" descr="https://apps.fldfs.com/SURVEY/Images/spacer.gif">
          <a:extLst>
            <a:ext uri="{FF2B5EF4-FFF2-40B4-BE49-F238E27FC236}">
              <a16:creationId xmlns:a16="http://schemas.microsoft.com/office/drawing/2014/main" id="{00000000-0008-0000-0A00-00000D160000}"/>
            </a:ext>
          </a:extLst>
        </xdr:cNvPr>
        <xdr:cNvPicPr>
          <a:picLocks noChangeAspect="1"/>
        </xdr:cNvPicPr>
      </xdr:nvPicPr>
      <xdr:blipFill>
        <a:blip xmlns:r="http://schemas.openxmlformats.org/officeDocument/2006/relationships" r:embed="rId1"/>
        <a:stretch>
          <a:fillRect/>
        </a:stretch>
      </xdr:blipFill>
      <xdr:spPr bwMode="auto">
        <a:xfrm>
          <a:off x="1400175" y="789146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46" name="Picture 363" descr="https://apps.fldfs.com/SURVEY/Images/spacer.gif">
          <a:extLst>
            <a:ext uri="{FF2B5EF4-FFF2-40B4-BE49-F238E27FC236}">
              <a16:creationId xmlns:a16="http://schemas.microsoft.com/office/drawing/2014/main" id="{00000000-0008-0000-0A00-00000E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47" name="Picture 363" descr="https://apps.fldfs.com/SURVEY/Images/spacer.gif">
          <a:extLst>
            <a:ext uri="{FF2B5EF4-FFF2-40B4-BE49-F238E27FC236}">
              <a16:creationId xmlns:a16="http://schemas.microsoft.com/office/drawing/2014/main" id="{00000000-0008-0000-0A00-00000F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48" name="Picture 363" descr="https://apps.fldfs.com/SURVEY/Images/spacer.gif">
          <a:extLst>
            <a:ext uri="{FF2B5EF4-FFF2-40B4-BE49-F238E27FC236}">
              <a16:creationId xmlns:a16="http://schemas.microsoft.com/office/drawing/2014/main" id="{00000000-0008-0000-0A00-000010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49" name="Picture 363" descr="https://apps.fldfs.com/SURVEY/Images/spacer.gif">
          <a:extLst>
            <a:ext uri="{FF2B5EF4-FFF2-40B4-BE49-F238E27FC236}">
              <a16:creationId xmlns:a16="http://schemas.microsoft.com/office/drawing/2014/main" id="{00000000-0008-0000-0A00-000011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0" name="Picture 363" descr="https://apps.fldfs.com/SURVEY/Images/spacer.gif">
          <a:extLst>
            <a:ext uri="{FF2B5EF4-FFF2-40B4-BE49-F238E27FC236}">
              <a16:creationId xmlns:a16="http://schemas.microsoft.com/office/drawing/2014/main" id="{00000000-0008-0000-0A00-000012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1" name="Picture 363" descr="https://apps.fldfs.com/SURVEY/Images/spacer.gif">
          <a:extLst>
            <a:ext uri="{FF2B5EF4-FFF2-40B4-BE49-F238E27FC236}">
              <a16:creationId xmlns:a16="http://schemas.microsoft.com/office/drawing/2014/main" id="{00000000-0008-0000-0A00-000013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2" name="Picture 363" descr="https://apps.fldfs.com/SURVEY/Images/spacer.gif">
          <a:extLst>
            <a:ext uri="{FF2B5EF4-FFF2-40B4-BE49-F238E27FC236}">
              <a16:creationId xmlns:a16="http://schemas.microsoft.com/office/drawing/2014/main" id="{00000000-0008-0000-0A00-000014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3" name="Picture 363" descr="https://apps.fldfs.com/SURVEY/Images/spacer.gif">
          <a:extLst>
            <a:ext uri="{FF2B5EF4-FFF2-40B4-BE49-F238E27FC236}">
              <a16:creationId xmlns:a16="http://schemas.microsoft.com/office/drawing/2014/main" id="{00000000-0008-0000-0A00-000015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4" name="Picture 363" descr="https://apps.fldfs.com/SURVEY/Images/spacer.gif">
          <a:extLst>
            <a:ext uri="{FF2B5EF4-FFF2-40B4-BE49-F238E27FC236}">
              <a16:creationId xmlns:a16="http://schemas.microsoft.com/office/drawing/2014/main" id="{00000000-0008-0000-0A00-000016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5" name="Picture 363" descr="https://apps.fldfs.com/SURVEY/Images/spacer.gif">
          <a:extLst>
            <a:ext uri="{FF2B5EF4-FFF2-40B4-BE49-F238E27FC236}">
              <a16:creationId xmlns:a16="http://schemas.microsoft.com/office/drawing/2014/main" id="{00000000-0008-0000-0A00-000017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6" name="Picture 363" descr="https://apps.fldfs.com/SURVEY/Images/spacer.gif">
          <a:extLst>
            <a:ext uri="{FF2B5EF4-FFF2-40B4-BE49-F238E27FC236}">
              <a16:creationId xmlns:a16="http://schemas.microsoft.com/office/drawing/2014/main" id="{00000000-0008-0000-0A00-000018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7" name="Picture 363" descr="https://apps.fldfs.com/SURVEY/Images/spacer.gif">
          <a:extLst>
            <a:ext uri="{FF2B5EF4-FFF2-40B4-BE49-F238E27FC236}">
              <a16:creationId xmlns:a16="http://schemas.microsoft.com/office/drawing/2014/main" id="{00000000-0008-0000-0A00-000019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8" name="Picture 363" descr="https://apps.fldfs.com/SURVEY/Images/spacer.gif">
          <a:extLst>
            <a:ext uri="{FF2B5EF4-FFF2-40B4-BE49-F238E27FC236}">
              <a16:creationId xmlns:a16="http://schemas.microsoft.com/office/drawing/2014/main" id="{00000000-0008-0000-0A00-00001A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59" name="Picture 363" descr="https://apps.fldfs.com/SURVEY/Images/spacer.gif">
          <a:extLst>
            <a:ext uri="{FF2B5EF4-FFF2-40B4-BE49-F238E27FC236}">
              <a16:creationId xmlns:a16="http://schemas.microsoft.com/office/drawing/2014/main" id="{00000000-0008-0000-0A00-00001B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60" name="Picture 363" descr="https://apps.fldfs.com/SURVEY/Images/spacer.gif">
          <a:extLst>
            <a:ext uri="{FF2B5EF4-FFF2-40B4-BE49-F238E27FC236}">
              <a16:creationId xmlns:a16="http://schemas.microsoft.com/office/drawing/2014/main" id="{00000000-0008-0000-0A00-00001C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61" name="Picture 363" descr="https://apps.fldfs.com/SURVEY/Images/spacer.gif">
          <a:extLst>
            <a:ext uri="{FF2B5EF4-FFF2-40B4-BE49-F238E27FC236}">
              <a16:creationId xmlns:a16="http://schemas.microsoft.com/office/drawing/2014/main" id="{00000000-0008-0000-0A00-00001D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62" name="Picture 363" descr="https://apps.fldfs.com/SURVEY/Images/spacer.gif">
          <a:extLst>
            <a:ext uri="{FF2B5EF4-FFF2-40B4-BE49-F238E27FC236}">
              <a16:creationId xmlns:a16="http://schemas.microsoft.com/office/drawing/2014/main" id="{00000000-0008-0000-0A00-00001E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63" name="Picture 363" descr="https://apps.fldfs.com/SURVEY/Images/spacer.gif">
          <a:extLst>
            <a:ext uri="{FF2B5EF4-FFF2-40B4-BE49-F238E27FC236}">
              <a16:creationId xmlns:a16="http://schemas.microsoft.com/office/drawing/2014/main" id="{00000000-0008-0000-0A00-00001F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64" name="Picture 363" descr="https://apps.fldfs.com/SURVEY/Images/spacer.gif">
          <a:extLst>
            <a:ext uri="{FF2B5EF4-FFF2-40B4-BE49-F238E27FC236}">
              <a16:creationId xmlns:a16="http://schemas.microsoft.com/office/drawing/2014/main" id="{00000000-0008-0000-0A00-000020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65" name="Picture 363" descr="https://apps.fldfs.com/SURVEY/Images/spacer.gif">
          <a:extLst>
            <a:ext uri="{FF2B5EF4-FFF2-40B4-BE49-F238E27FC236}">
              <a16:creationId xmlns:a16="http://schemas.microsoft.com/office/drawing/2014/main" id="{00000000-0008-0000-0A00-000021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407</xdr:row>
      <xdr:rowOff>0</xdr:rowOff>
    </xdr:from>
    <xdr:to>
      <xdr:col>8</xdr:col>
      <xdr:colOff>9525</xdr:colOff>
      <xdr:row>407</xdr:row>
      <xdr:rowOff>9525</xdr:rowOff>
    </xdr:to>
    <xdr:pic>
      <xdr:nvPicPr>
        <xdr:cNvPr id="5666" name="Picture 363" descr="https://apps.fldfs.com/SURVEY/Images/spacer.gif">
          <a:extLst>
            <a:ext uri="{FF2B5EF4-FFF2-40B4-BE49-F238E27FC236}">
              <a16:creationId xmlns:a16="http://schemas.microsoft.com/office/drawing/2014/main" id="{00000000-0008-0000-0A00-000022160000}"/>
            </a:ext>
          </a:extLst>
        </xdr:cNvPr>
        <xdr:cNvPicPr>
          <a:picLocks noChangeAspect="1"/>
        </xdr:cNvPicPr>
      </xdr:nvPicPr>
      <xdr:blipFill>
        <a:blip xmlns:r="http://schemas.openxmlformats.org/officeDocument/2006/relationships" r:embed="rId1"/>
        <a:stretch>
          <a:fillRect/>
        </a:stretch>
      </xdr:blipFill>
      <xdr:spPr bwMode="auto">
        <a:xfrm>
          <a:off x="1400175" y="791051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67" name="Picture 363" descr="https://apps.fldfs.com/SURVEY/Images/spacer.gif">
          <a:extLst>
            <a:ext uri="{FF2B5EF4-FFF2-40B4-BE49-F238E27FC236}">
              <a16:creationId xmlns:a16="http://schemas.microsoft.com/office/drawing/2014/main" id="{00000000-0008-0000-0A00-000023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68" name="Picture 363" descr="https://apps.fldfs.com/SURVEY/Images/spacer.gif">
          <a:extLst>
            <a:ext uri="{FF2B5EF4-FFF2-40B4-BE49-F238E27FC236}">
              <a16:creationId xmlns:a16="http://schemas.microsoft.com/office/drawing/2014/main" id="{00000000-0008-0000-0A00-000024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69" name="Picture 363" descr="https://apps.fldfs.com/SURVEY/Images/spacer.gif">
          <a:extLst>
            <a:ext uri="{FF2B5EF4-FFF2-40B4-BE49-F238E27FC236}">
              <a16:creationId xmlns:a16="http://schemas.microsoft.com/office/drawing/2014/main" id="{00000000-0008-0000-0A00-000025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0" name="Picture 363" descr="https://apps.fldfs.com/SURVEY/Images/spacer.gif">
          <a:extLst>
            <a:ext uri="{FF2B5EF4-FFF2-40B4-BE49-F238E27FC236}">
              <a16:creationId xmlns:a16="http://schemas.microsoft.com/office/drawing/2014/main" id="{00000000-0008-0000-0A00-000026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1" name="Picture 363" descr="https://apps.fldfs.com/SURVEY/Images/spacer.gif">
          <a:extLst>
            <a:ext uri="{FF2B5EF4-FFF2-40B4-BE49-F238E27FC236}">
              <a16:creationId xmlns:a16="http://schemas.microsoft.com/office/drawing/2014/main" id="{00000000-0008-0000-0A00-000027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2" name="Picture 363" descr="https://apps.fldfs.com/SURVEY/Images/spacer.gif">
          <a:extLst>
            <a:ext uri="{FF2B5EF4-FFF2-40B4-BE49-F238E27FC236}">
              <a16:creationId xmlns:a16="http://schemas.microsoft.com/office/drawing/2014/main" id="{00000000-0008-0000-0A00-000028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3" name="Picture 363" descr="https://apps.fldfs.com/SURVEY/Images/spacer.gif">
          <a:extLst>
            <a:ext uri="{FF2B5EF4-FFF2-40B4-BE49-F238E27FC236}">
              <a16:creationId xmlns:a16="http://schemas.microsoft.com/office/drawing/2014/main" id="{00000000-0008-0000-0A00-000029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4" name="Picture 363" descr="https://apps.fldfs.com/SURVEY/Images/spacer.gif">
          <a:extLst>
            <a:ext uri="{FF2B5EF4-FFF2-40B4-BE49-F238E27FC236}">
              <a16:creationId xmlns:a16="http://schemas.microsoft.com/office/drawing/2014/main" id="{00000000-0008-0000-0A00-00002A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5" name="Picture 363" descr="https://apps.fldfs.com/SURVEY/Images/spacer.gif">
          <a:extLst>
            <a:ext uri="{FF2B5EF4-FFF2-40B4-BE49-F238E27FC236}">
              <a16:creationId xmlns:a16="http://schemas.microsoft.com/office/drawing/2014/main" id="{00000000-0008-0000-0A00-00002B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6" name="Picture 363" descr="https://apps.fldfs.com/SURVEY/Images/spacer.gif">
          <a:extLst>
            <a:ext uri="{FF2B5EF4-FFF2-40B4-BE49-F238E27FC236}">
              <a16:creationId xmlns:a16="http://schemas.microsoft.com/office/drawing/2014/main" id="{00000000-0008-0000-0A00-00002C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7" name="Picture 363" descr="https://apps.fldfs.com/SURVEY/Images/spacer.gif">
          <a:extLst>
            <a:ext uri="{FF2B5EF4-FFF2-40B4-BE49-F238E27FC236}">
              <a16:creationId xmlns:a16="http://schemas.microsoft.com/office/drawing/2014/main" id="{00000000-0008-0000-0A00-00002D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8" name="Picture 363" descr="https://apps.fldfs.com/SURVEY/Images/spacer.gif">
          <a:extLst>
            <a:ext uri="{FF2B5EF4-FFF2-40B4-BE49-F238E27FC236}">
              <a16:creationId xmlns:a16="http://schemas.microsoft.com/office/drawing/2014/main" id="{00000000-0008-0000-0A00-00002E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79" name="Picture 363" descr="https://apps.fldfs.com/SURVEY/Images/spacer.gif">
          <a:extLst>
            <a:ext uri="{FF2B5EF4-FFF2-40B4-BE49-F238E27FC236}">
              <a16:creationId xmlns:a16="http://schemas.microsoft.com/office/drawing/2014/main" id="{00000000-0008-0000-0A00-00002F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0" name="Picture 363" descr="https://apps.fldfs.com/SURVEY/Images/spacer.gif">
          <a:extLst>
            <a:ext uri="{FF2B5EF4-FFF2-40B4-BE49-F238E27FC236}">
              <a16:creationId xmlns:a16="http://schemas.microsoft.com/office/drawing/2014/main" id="{00000000-0008-0000-0A00-000030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1" name="Picture 363" descr="https://apps.fldfs.com/SURVEY/Images/spacer.gif">
          <a:extLst>
            <a:ext uri="{FF2B5EF4-FFF2-40B4-BE49-F238E27FC236}">
              <a16:creationId xmlns:a16="http://schemas.microsoft.com/office/drawing/2014/main" id="{00000000-0008-0000-0A00-000031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2" name="Picture 363" descr="https://apps.fldfs.com/SURVEY/Images/spacer.gif">
          <a:extLst>
            <a:ext uri="{FF2B5EF4-FFF2-40B4-BE49-F238E27FC236}">
              <a16:creationId xmlns:a16="http://schemas.microsoft.com/office/drawing/2014/main" id="{00000000-0008-0000-0A00-000032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3" name="Picture 363" descr="https://apps.fldfs.com/SURVEY/Images/spacer.gif">
          <a:extLst>
            <a:ext uri="{FF2B5EF4-FFF2-40B4-BE49-F238E27FC236}">
              <a16:creationId xmlns:a16="http://schemas.microsoft.com/office/drawing/2014/main" id="{00000000-0008-0000-0A00-000033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4" name="Picture 363" descr="https://apps.fldfs.com/SURVEY/Images/spacer.gif">
          <a:extLst>
            <a:ext uri="{FF2B5EF4-FFF2-40B4-BE49-F238E27FC236}">
              <a16:creationId xmlns:a16="http://schemas.microsoft.com/office/drawing/2014/main" id="{00000000-0008-0000-0A00-000034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5" name="Picture 363" descr="https://apps.fldfs.com/SURVEY/Images/spacer.gif">
          <a:extLst>
            <a:ext uri="{FF2B5EF4-FFF2-40B4-BE49-F238E27FC236}">
              <a16:creationId xmlns:a16="http://schemas.microsoft.com/office/drawing/2014/main" id="{00000000-0008-0000-0A00-000035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6" name="Picture 363" descr="https://apps.fldfs.com/SURVEY/Images/spacer.gif">
          <a:extLst>
            <a:ext uri="{FF2B5EF4-FFF2-40B4-BE49-F238E27FC236}">
              <a16:creationId xmlns:a16="http://schemas.microsoft.com/office/drawing/2014/main" id="{00000000-0008-0000-0A00-000036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408</xdr:row>
      <xdr:rowOff>0</xdr:rowOff>
    </xdr:from>
    <xdr:to>
      <xdr:col>8</xdr:col>
      <xdr:colOff>9525</xdr:colOff>
      <xdr:row>408</xdr:row>
      <xdr:rowOff>9525</xdr:rowOff>
    </xdr:to>
    <xdr:pic>
      <xdr:nvPicPr>
        <xdr:cNvPr id="5687" name="Picture 363" descr="https://apps.fldfs.com/SURVEY/Images/spacer.gif">
          <a:extLst>
            <a:ext uri="{FF2B5EF4-FFF2-40B4-BE49-F238E27FC236}">
              <a16:creationId xmlns:a16="http://schemas.microsoft.com/office/drawing/2014/main" id="{00000000-0008-0000-0A00-000037160000}"/>
            </a:ext>
          </a:extLst>
        </xdr:cNvPr>
        <xdr:cNvPicPr>
          <a:picLocks noChangeAspect="1"/>
        </xdr:cNvPicPr>
      </xdr:nvPicPr>
      <xdr:blipFill>
        <a:blip xmlns:r="http://schemas.openxmlformats.org/officeDocument/2006/relationships" r:embed="rId1"/>
        <a:stretch>
          <a:fillRect/>
        </a:stretch>
      </xdr:blipFill>
      <xdr:spPr bwMode="auto">
        <a:xfrm>
          <a:off x="1400175" y="792956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88" name="Picture 363" descr="https://apps.fldfs.com/SURVEY/Images/spacer.gif">
          <a:extLst>
            <a:ext uri="{FF2B5EF4-FFF2-40B4-BE49-F238E27FC236}">
              <a16:creationId xmlns:a16="http://schemas.microsoft.com/office/drawing/2014/main" id="{00000000-0008-0000-0A00-000038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89" name="Picture 363" descr="https://apps.fldfs.com/SURVEY/Images/spacer.gif">
          <a:extLst>
            <a:ext uri="{FF2B5EF4-FFF2-40B4-BE49-F238E27FC236}">
              <a16:creationId xmlns:a16="http://schemas.microsoft.com/office/drawing/2014/main" id="{00000000-0008-0000-0A00-000039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0" name="Picture 363" descr="https://apps.fldfs.com/SURVEY/Images/spacer.gif">
          <a:extLst>
            <a:ext uri="{FF2B5EF4-FFF2-40B4-BE49-F238E27FC236}">
              <a16:creationId xmlns:a16="http://schemas.microsoft.com/office/drawing/2014/main" id="{00000000-0008-0000-0A00-00003A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1" name="Picture 363" descr="https://apps.fldfs.com/SURVEY/Images/spacer.gif">
          <a:extLst>
            <a:ext uri="{FF2B5EF4-FFF2-40B4-BE49-F238E27FC236}">
              <a16:creationId xmlns:a16="http://schemas.microsoft.com/office/drawing/2014/main" id="{00000000-0008-0000-0A00-00003B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2" name="Picture 363" descr="https://apps.fldfs.com/SURVEY/Images/spacer.gif">
          <a:extLst>
            <a:ext uri="{FF2B5EF4-FFF2-40B4-BE49-F238E27FC236}">
              <a16:creationId xmlns:a16="http://schemas.microsoft.com/office/drawing/2014/main" id="{00000000-0008-0000-0A00-00003C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3" name="Picture 363" descr="https://apps.fldfs.com/SURVEY/Images/spacer.gif">
          <a:extLst>
            <a:ext uri="{FF2B5EF4-FFF2-40B4-BE49-F238E27FC236}">
              <a16:creationId xmlns:a16="http://schemas.microsoft.com/office/drawing/2014/main" id="{00000000-0008-0000-0A00-00003D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4" name="Picture 363" descr="https://apps.fldfs.com/SURVEY/Images/spacer.gif">
          <a:extLst>
            <a:ext uri="{FF2B5EF4-FFF2-40B4-BE49-F238E27FC236}">
              <a16:creationId xmlns:a16="http://schemas.microsoft.com/office/drawing/2014/main" id="{00000000-0008-0000-0A00-00003E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5" name="Picture 363" descr="https://apps.fldfs.com/SURVEY/Images/spacer.gif">
          <a:extLst>
            <a:ext uri="{FF2B5EF4-FFF2-40B4-BE49-F238E27FC236}">
              <a16:creationId xmlns:a16="http://schemas.microsoft.com/office/drawing/2014/main" id="{00000000-0008-0000-0A00-00003F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6" name="Picture 363" descr="https://apps.fldfs.com/SURVEY/Images/spacer.gif">
          <a:extLst>
            <a:ext uri="{FF2B5EF4-FFF2-40B4-BE49-F238E27FC236}">
              <a16:creationId xmlns:a16="http://schemas.microsoft.com/office/drawing/2014/main" id="{00000000-0008-0000-0A00-000040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7" name="Picture 363" descr="https://apps.fldfs.com/SURVEY/Images/spacer.gif">
          <a:extLst>
            <a:ext uri="{FF2B5EF4-FFF2-40B4-BE49-F238E27FC236}">
              <a16:creationId xmlns:a16="http://schemas.microsoft.com/office/drawing/2014/main" id="{00000000-0008-0000-0A00-000041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8" name="Picture 363" descr="https://apps.fldfs.com/SURVEY/Images/spacer.gif">
          <a:extLst>
            <a:ext uri="{FF2B5EF4-FFF2-40B4-BE49-F238E27FC236}">
              <a16:creationId xmlns:a16="http://schemas.microsoft.com/office/drawing/2014/main" id="{00000000-0008-0000-0A00-000042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699" name="Picture 363" descr="https://apps.fldfs.com/SURVEY/Images/spacer.gif">
          <a:extLst>
            <a:ext uri="{FF2B5EF4-FFF2-40B4-BE49-F238E27FC236}">
              <a16:creationId xmlns:a16="http://schemas.microsoft.com/office/drawing/2014/main" id="{00000000-0008-0000-0A00-000043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0" name="Picture 363" descr="https://apps.fldfs.com/SURVEY/Images/spacer.gif">
          <a:extLst>
            <a:ext uri="{FF2B5EF4-FFF2-40B4-BE49-F238E27FC236}">
              <a16:creationId xmlns:a16="http://schemas.microsoft.com/office/drawing/2014/main" id="{00000000-0008-0000-0A00-000044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1" name="Picture 363" descr="https://apps.fldfs.com/SURVEY/Images/spacer.gif">
          <a:extLst>
            <a:ext uri="{FF2B5EF4-FFF2-40B4-BE49-F238E27FC236}">
              <a16:creationId xmlns:a16="http://schemas.microsoft.com/office/drawing/2014/main" id="{00000000-0008-0000-0A00-000045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2" name="Picture 363" descr="https://apps.fldfs.com/SURVEY/Images/spacer.gif">
          <a:extLst>
            <a:ext uri="{FF2B5EF4-FFF2-40B4-BE49-F238E27FC236}">
              <a16:creationId xmlns:a16="http://schemas.microsoft.com/office/drawing/2014/main" id="{00000000-0008-0000-0A00-000046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3" name="Picture 363" descr="https://apps.fldfs.com/SURVEY/Images/spacer.gif">
          <a:extLst>
            <a:ext uri="{FF2B5EF4-FFF2-40B4-BE49-F238E27FC236}">
              <a16:creationId xmlns:a16="http://schemas.microsoft.com/office/drawing/2014/main" id="{00000000-0008-0000-0A00-000047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4" name="Picture 363" descr="https://apps.fldfs.com/SURVEY/Images/spacer.gif">
          <a:extLst>
            <a:ext uri="{FF2B5EF4-FFF2-40B4-BE49-F238E27FC236}">
              <a16:creationId xmlns:a16="http://schemas.microsoft.com/office/drawing/2014/main" id="{00000000-0008-0000-0A00-000048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5" name="Picture 363" descr="https://apps.fldfs.com/SURVEY/Images/spacer.gif">
          <a:extLst>
            <a:ext uri="{FF2B5EF4-FFF2-40B4-BE49-F238E27FC236}">
              <a16:creationId xmlns:a16="http://schemas.microsoft.com/office/drawing/2014/main" id="{00000000-0008-0000-0A00-000049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6" name="Picture 363" descr="https://apps.fldfs.com/SURVEY/Images/spacer.gif">
          <a:extLst>
            <a:ext uri="{FF2B5EF4-FFF2-40B4-BE49-F238E27FC236}">
              <a16:creationId xmlns:a16="http://schemas.microsoft.com/office/drawing/2014/main" id="{00000000-0008-0000-0A00-00004A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7" name="Picture 363" descr="https://apps.fldfs.com/SURVEY/Images/spacer.gif">
          <a:extLst>
            <a:ext uri="{FF2B5EF4-FFF2-40B4-BE49-F238E27FC236}">
              <a16:creationId xmlns:a16="http://schemas.microsoft.com/office/drawing/2014/main" id="{00000000-0008-0000-0A00-00004B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409</xdr:row>
      <xdr:rowOff>0</xdr:rowOff>
    </xdr:from>
    <xdr:to>
      <xdr:col>8</xdr:col>
      <xdr:colOff>9525</xdr:colOff>
      <xdr:row>409</xdr:row>
      <xdr:rowOff>9525</xdr:rowOff>
    </xdr:to>
    <xdr:pic>
      <xdr:nvPicPr>
        <xdr:cNvPr id="5708" name="Picture 363" descr="https://apps.fldfs.com/SURVEY/Images/spacer.gif">
          <a:extLst>
            <a:ext uri="{FF2B5EF4-FFF2-40B4-BE49-F238E27FC236}">
              <a16:creationId xmlns:a16="http://schemas.microsoft.com/office/drawing/2014/main" id="{00000000-0008-0000-0A00-00004C160000}"/>
            </a:ext>
          </a:extLst>
        </xdr:cNvPr>
        <xdr:cNvPicPr>
          <a:picLocks noChangeAspect="1"/>
        </xdr:cNvPicPr>
      </xdr:nvPicPr>
      <xdr:blipFill>
        <a:blip xmlns:r="http://schemas.openxmlformats.org/officeDocument/2006/relationships" r:embed="rId1"/>
        <a:stretch>
          <a:fillRect/>
        </a:stretch>
      </xdr:blipFill>
      <xdr:spPr bwMode="auto">
        <a:xfrm>
          <a:off x="1400175" y="794861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09" name="Picture 363" descr="https://apps.fldfs.com/SURVEY/Images/spacer.gif">
          <a:extLst>
            <a:ext uri="{FF2B5EF4-FFF2-40B4-BE49-F238E27FC236}">
              <a16:creationId xmlns:a16="http://schemas.microsoft.com/office/drawing/2014/main" id="{00000000-0008-0000-0A00-00004D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0" name="Picture 363" descr="https://apps.fldfs.com/SURVEY/Images/spacer.gif">
          <a:extLst>
            <a:ext uri="{FF2B5EF4-FFF2-40B4-BE49-F238E27FC236}">
              <a16:creationId xmlns:a16="http://schemas.microsoft.com/office/drawing/2014/main" id="{00000000-0008-0000-0A00-00004E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1" name="Picture 363" descr="https://apps.fldfs.com/SURVEY/Images/spacer.gif">
          <a:extLst>
            <a:ext uri="{FF2B5EF4-FFF2-40B4-BE49-F238E27FC236}">
              <a16:creationId xmlns:a16="http://schemas.microsoft.com/office/drawing/2014/main" id="{00000000-0008-0000-0A00-00004F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2" name="Picture 363" descr="https://apps.fldfs.com/SURVEY/Images/spacer.gif">
          <a:extLst>
            <a:ext uri="{FF2B5EF4-FFF2-40B4-BE49-F238E27FC236}">
              <a16:creationId xmlns:a16="http://schemas.microsoft.com/office/drawing/2014/main" id="{00000000-0008-0000-0A00-000050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3" name="Picture 363" descr="https://apps.fldfs.com/SURVEY/Images/spacer.gif">
          <a:extLst>
            <a:ext uri="{FF2B5EF4-FFF2-40B4-BE49-F238E27FC236}">
              <a16:creationId xmlns:a16="http://schemas.microsoft.com/office/drawing/2014/main" id="{00000000-0008-0000-0A00-000051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4" name="Picture 363" descr="https://apps.fldfs.com/SURVEY/Images/spacer.gif">
          <a:extLst>
            <a:ext uri="{FF2B5EF4-FFF2-40B4-BE49-F238E27FC236}">
              <a16:creationId xmlns:a16="http://schemas.microsoft.com/office/drawing/2014/main" id="{00000000-0008-0000-0A00-000052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5" name="Picture 363" descr="https://apps.fldfs.com/SURVEY/Images/spacer.gif">
          <a:extLst>
            <a:ext uri="{FF2B5EF4-FFF2-40B4-BE49-F238E27FC236}">
              <a16:creationId xmlns:a16="http://schemas.microsoft.com/office/drawing/2014/main" id="{00000000-0008-0000-0A00-000053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6" name="Picture 363" descr="https://apps.fldfs.com/SURVEY/Images/spacer.gif">
          <a:extLst>
            <a:ext uri="{FF2B5EF4-FFF2-40B4-BE49-F238E27FC236}">
              <a16:creationId xmlns:a16="http://schemas.microsoft.com/office/drawing/2014/main" id="{00000000-0008-0000-0A00-000054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7" name="Picture 363" descr="https://apps.fldfs.com/SURVEY/Images/spacer.gif">
          <a:extLst>
            <a:ext uri="{FF2B5EF4-FFF2-40B4-BE49-F238E27FC236}">
              <a16:creationId xmlns:a16="http://schemas.microsoft.com/office/drawing/2014/main" id="{00000000-0008-0000-0A00-000055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8" name="Picture 363" descr="https://apps.fldfs.com/SURVEY/Images/spacer.gif">
          <a:extLst>
            <a:ext uri="{FF2B5EF4-FFF2-40B4-BE49-F238E27FC236}">
              <a16:creationId xmlns:a16="http://schemas.microsoft.com/office/drawing/2014/main" id="{00000000-0008-0000-0A00-000056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19" name="Picture 363" descr="https://apps.fldfs.com/SURVEY/Images/spacer.gif">
          <a:extLst>
            <a:ext uri="{FF2B5EF4-FFF2-40B4-BE49-F238E27FC236}">
              <a16:creationId xmlns:a16="http://schemas.microsoft.com/office/drawing/2014/main" id="{00000000-0008-0000-0A00-000057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0" name="Picture 363" descr="https://apps.fldfs.com/SURVEY/Images/spacer.gif">
          <a:extLst>
            <a:ext uri="{FF2B5EF4-FFF2-40B4-BE49-F238E27FC236}">
              <a16:creationId xmlns:a16="http://schemas.microsoft.com/office/drawing/2014/main" id="{00000000-0008-0000-0A00-000058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1" name="Picture 363" descr="https://apps.fldfs.com/SURVEY/Images/spacer.gif">
          <a:extLst>
            <a:ext uri="{FF2B5EF4-FFF2-40B4-BE49-F238E27FC236}">
              <a16:creationId xmlns:a16="http://schemas.microsoft.com/office/drawing/2014/main" id="{00000000-0008-0000-0A00-000059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2" name="Picture 363" descr="https://apps.fldfs.com/SURVEY/Images/spacer.gif">
          <a:extLst>
            <a:ext uri="{FF2B5EF4-FFF2-40B4-BE49-F238E27FC236}">
              <a16:creationId xmlns:a16="http://schemas.microsoft.com/office/drawing/2014/main" id="{00000000-0008-0000-0A00-00005A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3" name="Picture 363" descr="https://apps.fldfs.com/SURVEY/Images/spacer.gif">
          <a:extLst>
            <a:ext uri="{FF2B5EF4-FFF2-40B4-BE49-F238E27FC236}">
              <a16:creationId xmlns:a16="http://schemas.microsoft.com/office/drawing/2014/main" id="{00000000-0008-0000-0A00-00005B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4" name="Picture 363" descr="https://apps.fldfs.com/SURVEY/Images/spacer.gif">
          <a:extLst>
            <a:ext uri="{FF2B5EF4-FFF2-40B4-BE49-F238E27FC236}">
              <a16:creationId xmlns:a16="http://schemas.microsoft.com/office/drawing/2014/main" id="{00000000-0008-0000-0A00-00005C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5" name="Picture 363" descr="https://apps.fldfs.com/SURVEY/Images/spacer.gif">
          <a:extLst>
            <a:ext uri="{FF2B5EF4-FFF2-40B4-BE49-F238E27FC236}">
              <a16:creationId xmlns:a16="http://schemas.microsoft.com/office/drawing/2014/main" id="{00000000-0008-0000-0A00-00005D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6" name="Picture 363" descr="https://apps.fldfs.com/SURVEY/Images/spacer.gif">
          <a:extLst>
            <a:ext uri="{FF2B5EF4-FFF2-40B4-BE49-F238E27FC236}">
              <a16:creationId xmlns:a16="http://schemas.microsoft.com/office/drawing/2014/main" id="{00000000-0008-0000-0A00-00005E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7" name="Picture 363" descr="https://apps.fldfs.com/SURVEY/Images/spacer.gif">
          <a:extLst>
            <a:ext uri="{FF2B5EF4-FFF2-40B4-BE49-F238E27FC236}">
              <a16:creationId xmlns:a16="http://schemas.microsoft.com/office/drawing/2014/main" id="{00000000-0008-0000-0A00-00005F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8" name="Picture 363" descr="https://apps.fldfs.com/SURVEY/Images/spacer.gif">
          <a:extLst>
            <a:ext uri="{FF2B5EF4-FFF2-40B4-BE49-F238E27FC236}">
              <a16:creationId xmlns:a16="http://schemas.microsoft.com/office/drawing/2014/main" id="{00000000-0008-0000-0A00-000060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410</xdr:row>
      <xdr:rowOff>0</xdr:rowOff>
    </xdr:from>
    <xdr:to>
      <xdr:col>8</xdr:col>
      <xdr:colOff>9525</xdr:colOff>
      <xdr:row>410</xdr:row>
      <xdr:rowOff>9525</xdr:rowOff>
    </xdr:to>
    <xdr:pic>
      <xdr:nvPicPr>
        <xdr:cNvPr id="5729" name="Picture 363" descr="https://apps.fldfs.com/SURVEY/Images/spacer.gif">
          <a:extLst>
            <a:ext uri="{FF2B5EF4-FFF2-40B4-BE49-F238E27FC236}">
              <a16:creationId xmlns:a16="http://schemas.microsoft.com/office/drawing/2014/main" id="{00000000-0008-0000-0A00-000061160000}"/>
            </a:ext>
          </a:extLst>
        </xdr:cNvPr>
        <xdr:cNvPicPr>
          <a:picLocks noChangeAspect="1"/>
        </xdr:cNvPicPr>
      </xdr:nvPicPr>
      <xdr:blipFill>
        <a:blip xmlns:r="http://schemas.openxmlformats.org/officeDocument/2006/relationships" r:embed="rId1"/>
        <a:stretch>
          <a:fillRect/>
        </a:stretch>
      </xdr:blipFill>
      <xdr:spPr bwMode="auto">
        <a:xfrm>
          <a:off x="1400175" y="796766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0" name="Picture 363" descr="https://apps.fldfs.com/SURVEY/Images/spacer.gif">
          <a:extLst>
            <a:ext uri="{FF2B5EF4-FFF2-40B4-BE49-F238E27FC236}">
              <a16:creationId xmlns:a16="http://schemas.microsoft.com/office/drawing/2014/main" id="{00000000-0008-0000-0A00-000062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1" name="Picture 363" descr="https://apps.fldfs.com/SURVEY/Images/spacer.gif">
          <a:extLst>
            <a:ext uri="{FF2B5EF4-FFF2-40B4-BE49-F238E27FC236}">
              <a16:creationId xmlns:a16="http://schemas.microsoft.com/office/drawing/2014/main" id="{00000000-0008-0000-0A00-000063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2" name="Picture 363" descr="https://apps.fldfs.com/SURVEY/Images/spacer.gif">
          <a:extLst>
            <a:ext uri="{FF2B5EF4-FFF2-40B4-BE49-F238E27FC236}">
              <a16:creationId xmlns:a16="http://schemas.microsoft.com/office/drawing/2014/main" id="{00000000-0008-0000-0A00-000064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3" name="Picture 363" descr="https://apps.fldfs.com/SURVEY/Images/spacer.gif">
          <a:extLst>
            <a:ext uri="{FF2B5EF4-FFF2-40B4-BE49-F238E27FC236}">
              <a16:creationId xmlns:a16="http://schemas.microsoft.com/office/drawing/2014/main" id="{00000000-0008-0000-0A00-000065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4" name="Picture 363" descr="https://apps.fldfs.com/SURVEY/Images/spacer.gif">
          <a:extLst>
            <a:ext uri="{FF2B5EF4-FFF2-40B4-BE49-F238E27FC236}">
              <a16:creationId xmlns:a16="http://schemas.microsoft.com/office/drawing/2014/main" id="{00000000-0008-0000-0A00-000066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5" name="Picture 363" descr="https://apps.fldfs.com/SURVEY/Images/spacer.gif">
          <a:extLst>
            <a:ext uri="{FF2B5EF4-FFF2-40B4-BE49-F238E27FC236}">
              <a16:creationId xmlns:a16="http://schemas.microsoft.com/office/drawing/2014/main" id="{00000000-0008-0000-0A00-000067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6" name="Picture 363" descr="https://apps.fldfs.com/SURVEY/Images/spacer.gif">
          <a:extLst>
            <a:ext uri="{FF2B5EF4-FFF2-40B4-BE49-F238E27FC236}">
              <a16:creationId xmlns:a16="http://schemas.microsoft.com/office/drawing/2014/main" id="{00000000-0008-0000-0A00-000068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7" name="Picture 363" descr="https://apps.fldfs.com/SURVEY/Images/spacer.gif">
          <a:extLst>
            <a:ext uri="{FF2B5EF4-FFF2-40B4-BE49-F238E27FC236}">
              <a16:creationId xmlns:a16="http://schemas.microsoft.com/office/drawing/2014/main" id="{00000000-0008-0000-0A00-000069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8" name="Picture 363" descr="https://apps.fldfs.com/SURVEY/Images/spacer.gif">
          <a:extLst>
            <a:ext uri="{FF2B5EF4-FFF2-40B4-BE49-F238E27FC236}">
              <a16:creationId xmlns:a16="http://schemas.microsoft.com/office/drawing/2014/main" id="{00000000-0008-0000-0A00-00006A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39" name="Picture 363" descr="https://apps.fldfs.com/SURVEY/Images/spacer.gif">
          <a:extLst>
            <a:ext uri="{FF2B5EF4-FFF2-40B4-BE49-F238E27FC236}">
              <a16:creationId xmlns:a16="http://schemas.microsoft.com/office/drawing/2014/main" id="{00000000-0008-0000-0A00-00006B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0" name="Picture 363" descr="https://apps.fldfs.com/SURVEY/Images/spacer.gif">
          <a:extLst>
            <a:ext uri="{FF2B5EF4-FFF2-40B4-BE49-F238E27FC236}">
              <a16:creationId xmlns:a16="http://schemas.microsoft.com/office/drawing/2014/main" id="{00000000-0008-0000-0A00-00006C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1" name="Picture 363" descr="https://apps.fldfs.com/SURVEY/Images/spacer.gif">
          <a:extLst>
            <a:ext uri="{FF2B5EF4-FFF2-40B4-BE49-F238E27FC236}">
              <a16:creationId xmlns:a16="http://schemas.microsoft.com/office/drawing/2014/main" id="{00000000-0008-0000-0A00-00006D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2" name="Picture 363" descr="https://apps.fldfs.com/SURVEY/Images/spacer.gif">
          <a:extLst>
            <a:ext uri="{FF2B5EF4-FFF2-40B4-BE49-F238E27FC236}">
              <a16:creationId xmlns:a16="http://schemas.microsoft.com/office/drawing/2014/main" id="{00000000-0008-0000-0A00-00006E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3" name="Picture 363" descr="https://apps.fldfs.com/SURVEY/Images/spacer.gif">
          <a:extLst>
            <a:ext uri="{FF2B5EF4-FFF2-40B4-BE49-F238E27FC236}">
              <a16:creationId xmlns:a16="http://schemas.microsoft.com/office/drawing/2014/main" id="{00000000-0008-0000-0A00-00006F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4" name="Picture 363" descr="https://apps.fldfs.com/SURVEY/Images/spacer.gif">
          <a:extLst>
            <a:ext uri="{FF2B5EF4-FFF2-40B4-BE49-F238E27FC236}">
              <a16:creationId xmlns:a16="http://schemas.microsoft.com/office/drawing/2014/main" id="{00000000-0008-0000-0A00-000070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5" name="Picture 363" descr="https://apps.fldfs.com/SURVEY/Images/spacer.gif">
          <a:extLst>
            <a:ext uri="{FF2B5EF4-FFF2-40B4-BE49-F238E27FC236}">
              <a16:creationId xmlns:a16="http://schemas.microsoft.com/office/drawing/2014/main" id="{00000000-0008-0000-0A00-000071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6" name="Picture 363" descr="https://apps.fldfs.com/SURVEY/Images/spacer.gif">
          <a:extLst>
            <a:ext uri="{FF2B5EF4-FFF2-40B4-BE49-F238E27FC236}">
              <a16:creationId xmlns:a16="http://schemas.microsoft.com/office/drawing/2014/main" id="{00000000-0008-0000-0A00-000072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7" name="Picture 363" descr="https://apps.fldfs.com/SURVEY/Images/spacer.gif">
          <a:extLst>
            <a:ext uri="{FF2B5EF4-FFF2-40B4-BE49-F238E27FC236}">
              <a16:creationId xmlns:a16="http://schemas.microsoft.com/office/drawing/2014/main" id="{00000000-0008-0000-0A00-000073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8" name="Picture 363" descr="https://apps.fldfs.com/SURVEY/Images/spacer.gif">
          <a:extLst>
            <a:ext uri="{FF2B5EF4-FFF2-40B4-BE49-F238E27FC236}">
              <a16:creationId xmlns:a16="http://schemas.microsoft.com/office/drawing/2014/main" id="{00000000-0008-0000-0A00-000074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49" name="Picture 363" descr="https://apps.fldfs.com/SURVEY/Images/spacer.gif">
          <a:extLst>
            <a:ext uri="{FF2B5EF4-FFF2-40B4-BE49-F238E27FC236}">
              <a16:creationId xmlns:a16="http://schemas.microsoft.com/office/drawing/2014/main" id="{00000000-0008-0000-0A00-000075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411</xdr:row>
      <xdr:rowOff>0</xdr:rowOff>
    </xdr:from>
    <xdr:to>
      <xdr:col>8</xdr:col>
      <xdr:colOff>9525</xdr:colOff>
      <xdr:row>411</xdr:row>
      <xdr:rowOff>9525</xdr:rowOff>
    </xdr:to>
    <xdr:pic>
      <xdr:nvPicPr>
        <xdr:cNvPr id="5750" name="Picture 363" descr="https://apps.fldfs.com/SURVEY/Images/spacer.gif">
          <a:extLst>
            <a:ext uri="{FF2B5EF4-FFF2-40B4-BE49-F238E27FC236}">
              <a16:creationId xmlns:a16="http://schemas.microsoft.com/office/drawing/2014/main" id="{00000000-0008-0000-0A00-000076160000}"/>
            </a:ext>
          </a:extLst>
        </xdr:cNvPr>
        <xdr:cNvPicPr>
          <a:picLocks noChangeAspect="1"/>
        </xdr:cNvPicPr>
      </xdr:nvPicPr>
      <xdr:blipFill>
        <a:blip xmlns:r="http://schemas.openxmlformats.org/officeDocument/2006/relationships" r:embed="rId1"/>
        <a:stretch>
          <a:fillRect/>
        </a:stretch>
      </xdr:blipFill>
      <xdr:spPr bwMode="auto">
        <a:xfrm>
          <a:off x="1400175" y="798671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1" name="Picture 363" descr="https://apps.fldfs.com/SURVEY/Images/spacer.gif">
          <a:extLst>
            <a:ext uri="{FF2B5EF4-FFF2-40B4-BE49-F238E27FC236}">
              <a16:creationId xmlns:a16="http://schemas.microsoft.com/office/drawing/2014/main" id="{00000000-0008-0000-0A00-000077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2" name="Picture 363" descr="https://apps.fldfs.com/SURVEY/Images/spacer.gif">
          <a:extLst>
            <a:ext uri="{FF2B5EF4-FFF2-40B4-BE49-F238E27FC236}">
              <a16:creationId xmlns:a16="http://schemas.microsoft.com/office/drawing/2014/main" id="{00000000-0008-0000-0A00-000078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3" name="Picture 363" descr="https://apps.fldfs.com/SURVEY/Images/spacer.gif">
          <a:extLst>
            <a:ext uri="{FF2B5EF4-FFF2-40B4-BE49-F238E27FC236}">
              <a16:creationId xmlns:a16="http://schemas.microsoft.com/office/drawing/2014/main" id="{00000000-0008-0000-0A00-000079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4" name="Picture 363" descr="https://apps.fldfs.com/SURVEY/Images/spacer.gif">
          <a:extLst>
            <a:ext uri="{FF2B5EF4-FFF2-40B4-BE49-F238E27FC236}">
              <a16:creationId xmlns:a16="http://schemas.microsoft.com/office/drawing/2014/main" id="{00000000-0008-0000-0A00-00007A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5" name="Picture 363" descr="https://apps.fldfs.com/SURVEY/Images/spacer.gif">
          <a:extLst>
            <a:ext uri="{FF2B5EF4-FFF2-40B4-BE49-F238E27FC236}">
              <a16:creationId xmlns:a16="http://schemas.microsoft.com/office/drawing/2014/main" id="{00000000-0008-0000-0A00-00007B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6" name="Picture 363" descr="https://apps.fldfs.com/SURVEY/Images/spacer.gif">
          <a:extLst>
            <a:ext uri="{FF2B5EF4-FFF2-40B4-BE49-F238E27FC236}">
              <a16:creationId xmlns:a16="http://schemas.microsoft.com/office/drawing/2014/main" id="{00000000-0008-0000-0A00-00007C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7" name="Picture 363" descr="https://apps.fldfs.com/SURVEY/Images/spacer.gif">
          <a:extLst>
            <a:ext uri="{FF2B5EF4-FFF2-40B4-BE49-F238E27FC236}">
              <a16:creationId xmlns:a16="http://schemas.microsoft.com/office/drawing/2014/main" id="{00000000-0008-0000-0A00-00007D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8" name="Picture 363" descr="https://apps.fldfs.com/SURVEY/Images/spacer.gif">
          <a:extLst>
            <a:ext uri="{FF2B5EF4-FFF2-40B4-BE49-F238E27FC236}">
              <a16:creationId xmlns:a16="http://schemas.microsoft.com/office/drawing/2014/main" id="{00000000-0008-0000-0A00-00007E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59" name="Picture 363" descr="https://apps.fldfs.com/SURVEY/Images/spacer.gif">
          <a:extLst>
            <a:ext uri="{FF2B5EF4-FFF2-40B4-BE49-F238E27FC236}">
              <a16:creationId xmlns:a16="http://schemas.microsoft.com/office/drawing/2014/main" id="{00000000-0008-0000-0A00-00007F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0" name="Picture 363" descr="https://apps.fldfs.com/SURVEY/Images/spacer.gif">
          <a:extLst>
            <a:ext uri="{FF2B5EF4-FFF2-40B4-BE49-F238E27FC236}">
              <a16:creationId xmlns:a16="http://schemas.microsoft.com/office/drawing/2014/main" id="{00000000-0008-0000-0A00-000080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1" name="Picture 363" descr="https://apps.fldfs.com/SURVEY/Images/spacer.gif">
          <a:extLst>
            <a:ext uri="{FF2B5EF4-FFF2-40B4-BE49-F238E27FC236}">
              <a16:creationId xmlns:a16="http://schemas.microsoft.com/office/drawing/2014/main" id="{00000000-0008-0000-0A00-000081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2" name="Picture 363" descr="https://apps.fldfs.com/SURVEY/Images/spacer.gif">
          <a:extLst>
            <a:ext uri="{FF2B5EF4-FFF2-40B4-BE49-F238E27FC236}">
              <a16:creationId xmlns:a16="http://schemas.microsoft.com/office/drawing/2014/main" id="{00000000-0008-0000-0A00-000082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3" name="Picture 363" descr="https://apps.fldfs.com/SURVEY/Images/spacer.gif">
          <a:extLst>
            <a:ext uri="{FF2B5EF4-FFF2-40B4-BE49-F238E27FC236}">
              <a16:creationId xmlns:a16="http://schemas.microsoft.com/office/drawing/2014/main" id="{00000000-0008-0000-0A00-000083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4" name="Picture 363" descr="https://apps.fldfs.com/SURVEY/Images/spacer.gif">
          <a:extLst>
            <a:ext uri="{FF2B5EF4-FFF2-40B4-BE49-F238E27FC236}">
              <a16:creationId xmlns:a16="http://schemas.microsoft.com/office/drawing/2014/main" id="{00000000-0008-0000-0A00-000084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5" name="Picture 363" descr="https://apps.fldfs.com/SURVEY/Images/spacer.gif">
          <a:extLst>
            <a:ext uri="{FF2B5EF4-FFF2-40B4-BE49-F238E27FC236}">
              <a16:creationId xmlns:a16="http://schemas.microsoft.com/office/drawing/2014/main" id="{00000000-0008-0000-0A00-000085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6" name="Picture 363" descr="https://apps.fldfs.com/SURVEY/Images/spacer.gif">
          <a:extLst>
            <a:ext uri="{FF2B5EF4-FFF2-40B4-BE49-F238E27FC236}">
              <a16:creationId xmlns:a16="http://schemas.microsoft.com/office/drawing/2014/main" id="{00000000-0008-0000-0A00-000086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7" name="Picture 363" descr="https://apps.fldfs.com/SURVEY/Images/spacer.gif">
          <a:extLst>
            <a:ext uri="{FF2B5EF4-FFF2-40B4-BE49-F238E27FC236}">
              <a16:creationId xmlns:a16="http://schemas.microsoft.com/office/drawing/2014/main" id="{00000000-0008-0000-0A00-000087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8" name="Picture 363" descr="https://apps.fldfs.com/SURVEY/Images/spacer.gif">
          <a:extLst>
            <a:ext uri="{FF2B5EF4-FFF2-40B4-BE49-F238E27FC236}">
              <a16:creationId xmlns:a16="http://schemas.microsoft.com/office/drawing/2014/main" id="{00000000-0008-0000-0A00-000088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69" name="Picture 363" descr="https://apps.fldfs.com/SURVEY/Images/spacer.gif">
          <a:extLst>
            <a:ext uri="{FF2B5EF4-FFF2-40B4-BE49-F238E27FC236}">
              <a16:creationId xmlns:a16="http://schemas.microsoft.com/office/drawing/2014/main" id="{00000000-0008-0000-0A00-000089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70" name="Picture 363" descr="https://apps.fldfs.com/SURVEY/Images/spacer.gif">
          <a:extLst>
            <a:ext uri="{FF2B5EF4-FFF2-40B4-BE49-F238E27FC236}">
              <a16:creationId xmlns:a16="http://schemas.microsoft.com/office/drawing/2014/main" id="{00000000-0008-0000-0A00-00008A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412</xdr:row>
      <xdr:rowOff>0</xdr:rowOff>
    </xdr:from>
    <xdr:to>
      <xdr:col>8</xdr:col>
      <xdr:colOff>9525</xdr:colOff>
      <xdr:row>412</xdr:row>
      <xdr:rowOff>9525</xdr:rowOff>
    </xdr:to>
    <xdr:pic>
      <xdr:nvPicPr>
        <xdr:cNvPr id="5771" name="Picture 363" descr="https://apps.fldfs.com/SURVEY/Images/spacer.gif">
          <a:extLst>
            <a:ext uri="{FF2B5EF4-FFF2-40B4-BE49-F238E27FC236}">
              <a16:creationId xmlns:a16="http://schemas.microsoft.com/office/drawing/2014/main" id="{00000000-0008-0000-0A00-00008B160000}"/>
            </a:ext>
          </a:extLst>
        </xdr:cNvPr>
        <xdr:cNvPicPr>
          <a:picLocks noChangeAspect="1"/>
        </xdr:cNvPicPr>
      </xdr:nvPicPr>
      <xdr:blipFill>
        <a:blip xmlns:r="http://schemas.openxmlformats.org/officeDocument/2006/relationships" r:embed="rId1"/>
        <a:stretch>
          <a:fillRect/>
        </a:stretch>
      </xdr:blipFill>
      <xdr:spPr bwMode="auto">
        <a:xfrm>
          <a:off x="1400175" y="800576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2" name="Picture 363" descr="https://apps.fldfs.com/SURVEY/Images/spacer.gif">
          <a:extLst>
            <a:ext uri="{FF2B5EF4-FFF2-40B4-BE49-F238E27FC236}">
              <a16:creationId xmlns:a16="http://schemas.microsoft.com/office/drawing/2014/main" id="{00000000-0008-0000-0A00-00008C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3" name="Picture 363" descr="https://apps.fldfs.com/SURVEY/Images/spacer.gif">
          <a:extLst>
            <a:ext uri="{FF2B5EF4-FFF2-40B4-BE49-F238E27FC236}">
              <a16:creationId xmlns:a16="http://schemas.microsoft.com/office/drawing/2014/main" id="{00000000-0008-0000-0A00-00008D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4" name="Picture 363" descr="https://apps.fldfs.com/SURVEY/Images/spacer.gif">
          <a:extLst>
            <a:ext uri="{FF2B5EF4-FFF2-40B4-BE49-F238E27FC236}">
              <a16:creationId xmlns:a16="http://schemas.microsoft.com/office/drawing/2014/main" id="{00000000-0008-0000-0A00-00008E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5" name="Picture 363" descr="https://apps.fldfs.com/SURVEY/Images/spacer.gif">
          <a:extLst>
            <a:ext uri="{FF2B5EF4-FFF2-40B4-BE49-F238E27FC236}">
              <a16:creationId xmlns:a16="http://schemas.microsoft.com/office/drawing/2014/main" id="{00000000-0008-0000-0A00-00008F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6" name="Picture 363" descr="https://apps.fldfs.com/SURVEY/Images/spacer.gif">
          <a:extLst>
            <a:ext uri="{FF2B5EF4-FFF2-40B4-BE49-F238E27FC236}">
              <a16:creationId xmlns:a16="http://schemas.microsoft.com/office/drawing/2014/main" id="{00000000-0008-0000-0A00-000090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7" name="Picture 363" descr="https://apps.fldfs.com/SURVEY/Images/spacer.gif">
          <a:extLst>
            <a:ext uri="{FF2B5EF4-FFF2-40B4-BE49-F238E27FC236}">
              <a16:creationId xmlns:a16="http://schemas.microsoft.com/office/drawing/2014/main" id="{00000000-0008-0000-0A00-000091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8" name="Picture 363" descr="https://apps.fldfs.com/SURVEY/Images/spacer.gif">
          <a:extLst>
            <a:ext uri="{FF2B5EF4-FFF2-40B4-BE49-F238E27FC236}">
              <a16:creationId xmlns:a16="http://schemas.microsoft.com/office/drawing/2014/main" id="{00000000-0008-0000-0A00-000092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79" name="Picture 363" descr="https://apps.fldfs.com/SURVEY/Images/spacer.gif">
          <a:extLst>
            <a:ext uri="{FF2B5EF4-FFF2-40B4-BE49-F238E27FC236}">
              <a16:creationId xmlns:a16="http://schemas.microsoft.com/office/drawing/2014/main" id="{00000000-0008-0000-0A00-000093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0" name="Picture 363" descr="https://apps.fldfs.com/SURVEY/Images/spacer.gif">
          <a:extLst>
            <a:ext uri="{FF2B5EF4-FFF2-40B4-BE49-F238E27FC236}">
              <a16:creationId xmlns:a16="http://schemas.microsoft.com/office/drawing/2014/main" id="{00000000-0008-0000-0A00-000094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1" name="Picture 363" descr="https://apps.fldfs.com/SURVEY/Images/spacer.gif">
          <a:extLst>
            <a:ext uri="{FF2B5EF4-FFF2-40B4-BE49-F238E27FC236}">
              <a16:creationId xmlns:a16="http://schemas.microsoft.com/office/drawing/2014/main" id="{00000000-0008-0000-0A00-000095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2" name="Picture 363" descr="https://apps.fldfs.com/SURVEY/Images/spacer.gif">
          <a:extLst>
            <a:ext uri="{FF2B5EF4-FFF2-40B4-BE49-F238E27FC236}">
              <a16:creationId xmlns:a16="http://schemas.microsoft.com/office/drawing/2014/main" id="{00000000-0008-0000-0A00-000096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3" name="Picture 363" descr="https://apps.fldfs.com/SURVEY/Images/spacer.gif">
          <a:extLst>
            <a:ext uri="{FF2B5EF4-FFF2-40B4-BE49-F238E27FC236}">
              <a16:creationId xmlns:a16="http://schemas.microsoft.com/office/drawing/2014/main" id="{00000000-0008-0000-0A00-000097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4" name="Picture 363" descr="https://apps.fldfs.com/SURVEY/Images/spacer.gif">
          <a:extLst>
            <a:ext uri="{FF2B5EF4-FFF2-40B4-BE49-F238E27FC236}">
              <a16:creationId xmlns:a16="http://schemas.microsoft.com/office/drawing/2014/main" id="{00000000-0008-0000-0A00-000098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5" name="Picture 363" descr="https://apps.fldfs.com/SURVEY/Images/spacer.gif">
          <a:extLst>
            <a:ext uri="{FF2B5EF4-FFF2-40B4-BE49-F238E27FC236}">
              <a16:creationId xmlns:a16="http://schemas.microsoft.com/office/drawing/2014/main" id="{00000000-0008-0000-0A00-000099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6" name="Picture 363" descr="https://apps.fldfs.com/SURVEY/Images/spacer.gif">
          <a:extLst>
            <a:ext uri="{FF2B5EF4-FFF2-40B4-BE49-F238E27FC236}">
              <a16:creationId xmlns:a16="http://schemas.microsoft.com/office/drawing/2014/main" id="{00000000-0008-0000-0A00-00009A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7" name="Picture 363" descr="https://apps.fldfs.com/SURVEY/Images/spacer.gif">
          <a:extLst>
            <a:ext uri="{FF2B5EF4-FFF2-40B4-BE49-F238E27FC236}">
              <a16:creationId xmlns:a16="http://schemas.microsoft.com/office/drawing/2014/main" id="{00000000-0008-0000-0A00-00009B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8" name="Picture 363" descr="https://apps.fldfs.com/SURVEY/Images/spacer.gif">
          <a:extLst>
            <a:ext uri="{FF2B5EF4-FFF2-40B4-BE49-F238E27FC236}">
              <a16:creationId xmlns:a16="http://schemas.microsoft.com/office/drawing/2014/main" id="{00000000-0008-0000-0A00-00009C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89" name="Picture 363" descr="https://apps.fldfs.com/SURVEY/Images/spacer.gif">
          <a:extLst>
            <a:ext uri="{FF2B5EF4-FFF2-40B4-BE49-F238E27FC236}">
              <a16:creationId xmlns:a16="http://schemas.microsoft.com/office/drawing/2014/main" id="{00000000-0008-0000-0A00-00009D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90" name="Picture 363" descr="https://apps.fldfs.com/SURVEY/Images/spacer.gif">
          <a:extLst>
            <a:ext uri="{FF2B5EF4-FFF2-40B4-BE49-F238E27FC236}">
              <a16:creationId xmlns:a16="http://schemas.microsoft.com/office/drawing/2014/main" id="{00000000-0008-0000-0A00-00009E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91" name="Picture 363" descr="https://apps.fldfs.com/SURVEY/Images/spacer.gif">
          <a:extLst>
            <a:ext uri="{FF2B5EF4-FFF2-40B4-BE49-F238E27FC236}">
              <a16:creationId xmlns:a16="http://schemas.microsoft.com/office/drawing/2014/main" id="{00000000-0008-0000-0A00-00009F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413</xdr:row>
      <xdr:rowOff>0</xdr:rowOff>
    </xdr:from>
    <xdr:to>
      <xdr:col>8</xdr:col>
      <xdr:colOff>9525</xdr:colOff>
      <xdr:row>413</xdr:row>
      <xdr:rowOff>9525</xdr:rowOff>
    </xdr:to>
    <xdr:pic>
      <xdr:nvPicPr>
        <xdr:cNvPr id="5792" name="Picture 363" descr="https://apps.fldfs.com/SURVEY/Images/spacer.gif">
          <a:extLst>
            <a:ext uri="{FF2B5EF4-FFF2-40B4-BE49-F238E27FC236}">
              <a16:creationId xmlns:a16="http://schemas.microsoft.com/office/drawing/2014/main" id="{00000000-0008-0000-0A00-0000A0160000}"/>
            </a:ext>
          </a:extLst>
        </xdr:cNvPr>
        <xdr:cNvPicPr>
          <a:picLocks noChangeAspect="1"/>
        </xdr:cNvPicPr>
      </xdr:nvPicPr>
      <xdr:blipFill>
        <a:blip xmlns:r="http://schemas.openxmlformats.org/officeDocument/2006/relationships" r:embed="rId1"/>
        <a:stretch>
          <a:fillRect/>
        </a:stretch>
      </xdr:blipFill>
      <xdr:spPr bwMode="auto">
        <a:xfrm>
          <a:off x="1400175" y="802481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793" name="Picture 363" descr="https://apps.fldfs.com/SURVEY/Images/spacer.gif">
          <a:extLst>
            <a:ext uri="{FF2B5EF4-FFF2-40B4-BE49-F238E27FC236}">
              <a16:creationId xmlns:a16="http://schemas.microsoft.com/office/drawing/2014/main" id="{00000000-0008-0000-0A00-0000A1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794" name="Picture 363" descr="https://apps.fldfs.com/SURVEY/Images/spacer.gif">
          <a:extLst>
            <a:ext uri="{FF2B5EF4-FFF2-40B4-BE49-F238E27FC236}">
              <a16:creationId xmlns:a16="http://schemas.microsoft.com/office/drawing/2014/main" id="{00000000-0008-0000-0A00-0000A2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795" name="Picture 363" descr="https://apps.fldfs.com/SURVEY/Images/spacer.gif">
          <a:extLst>
            <a:ext uri="{FF2B5EF4-FFF2-40B4-BE49-F238E27FC236}">
              <a16:creationId xmlns:a16="http://schemas.microsoft.com/office/drawing/2014/main" id="{00000000-0008-0000-0A00-0000A3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796" name="Picture 363" descr="https://apps.fldfs.com/SURVEY/Images/spacer.gif">
          <a:extLst>
            <a:ext uri="{FF2B5EF4-FFF2-40B4-BE49-F238E27FC236}">
              <a16:creationId xmlns:a16="http://schemas.microsoft.com/office/drawing/2014/main" id="{00000000-0008-0000-0A00-0000A4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797" name="Picture 363" descr="https://apps.fldfs.com/SURVEY/Images/spacer.gif">
          <a:extLst>
            <a:ext uri="{FF2B5EF4-FFF2-40B4-BE49-F238E27FC236}">
              <a16:creationId xmlns:a16="http://schemas.microsoft.com/office/drawing/2014/main" id="{00000000-0008-0000-0A00-0000A5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798" name="Picture 363" descr="https://apps.fldfs.com/SURVEY/Images/spacer.gif">
          <a:extLst>
            <a:ext uri="{FF2B5EF4-FFF2-40B4-BE49-F238E27FC236}">
              <a16:creationId xmlns:a16="http://schemas.microsoft.com/office/drawing/2014/main" id="{00000000-0008-0000-0A00-0000A6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799" name="Picture 363" descr="https://apps.fldfs.com/SURVEY/Images/spacer.gif">
          <a:extLst>
            <a:ext uri="{FF2B5EF4-FFF2-40B4-BE49-F238E27FC236}">
              <a16:creationId xmlns:a16="http://schemas.microsoft.com/office/drawing/2014/main" id="{00000000-0008-0000-0A00-0000A7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0" name="Picture 363" descr="https://apps.fldfs.com/SURVEY/Images/spacer.gif">
          <a:extLst>
            <a:ext uri="{FF2B5EF4-FFF2-40B4-BE49-F238E27FC236}">
              <a16:creationId xmlns:a16="http://schemas.microsoft.com/office/drawing/2014/main" id="{00000000-0008-0000-0A00-0000A8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1" name="Picture 363" descr="https://apps.fldfs.com/SURVEY/Images/spacer.gif">
          <a:extLst>
            <a:ext uri="{FF2B5EF4-FFF2-40B4-BE49-F238E27FC236}">
              <a16:creationId xmlns:a16="http://schemas.microsoft.com/office/drawing/2014/main" id="{00000000-0008-0000-0A00-0000A9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2" name="Picture 363" descr="https://apps.fldfs.com/SURVEY/Images/spacer.gif">
          <a:extLst>
            <a:ext uri="{FF2B5EF4-FFF2-40B4-BE49-F238E27FC236}">
              <a16:creationId xmlns:a16="http://schemas.microsoft.com/office/drawing/2014/main" id="{00000000-0008-0000-0A00-0000AA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3" name="Picture 363" descr="https://apps.fldfs.com/SURVEY/Images/spacer.gif">
          <a:extLst>
            <a:ext uri="{FF2B5EF4-FFF2-40B4-BE49-F238E27FC236}">
              <a16:creationId xmlns:a16="http://schemas.microsoft.com/office/drawing/2014/main" id="{00000000-0008-0000-0A00-0000AB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4" name="Picture 363" descr="https://apps.fldfs.com/SURVEY/Images/spacer.gif">
          <a:extLst>
            <a:ext uri="{FF2B5EF4-FFF2-40B4-BE49-F238E27FC236}">
              <a16:creationId xmlns:a16="http://schemas.microsoft.com/office/drawing/2014/main" id="{00000000-0008-0000-0A00-0000AC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5" name="Picture 363" descr="https://apps.fldfs.com/SURVEY/Images/spacer.gif">
          <a:extLst>
            <a:ext uri="{FF2B5EF4-FFF2-40B4-BE49-F238E27FC236}">
              <a16:creationId xmlns:a16="http://schemas.microsoft.com/office/drawing/2014/main" id="{00000000-0008-0000-0A00-0000AD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6" name="Picture 363" descr="https://apps.fldfs.com/SURVEY/Images/spacer.gif">
          <a:extLst>
            <a:ext uri="{FF2B5EF4-FFF2-40B4-BE49-F238E27FC236}">
              <a16:creationId xmlns:a16="http://schemas.microsoft.com/office/drawing/2014/main" id="{00000000-0008-0000-0A00-0000AE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7" name="Picture 363" descr="https://apps.fldfs.com/SURVEY/Images/spacer.gif">
          <a:extLst>
            <a:ext uri="{FF2B5EF4-FFF2-40B4-BE49-F238E27FC236}">
              <a16:creationId xmlns:a16="http://schemas.microsoft.com/office/drawing/2014/main" id="{00000000-0008-0000-0A00-0000AF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8" name="Picture 363" descr="https://apps.fldfs.com/SURVEY/Images/spacer.gif">
          <a:extLst>
            <a:ext uri="{FF2B5EF4-FFF2-40B4-BE49-F238E27FC236}">
              <a16:creationId xmlns:a16="http://schemas.microsoft.com/office/drawing/2014/main" id="{00000000-0008-0000-0A00-0000B0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09" name="Picture 363" descr="https://apps.fldfs.com/SURVEY/Images/spacer.gif">
          <a:extLst>
            <a:ext uri="{FF2B5EF4-FFF2-40B4-BE49-F238E27FC236}">
              <a16:creationId xmlns:a16="http://schemas.microsoft.com/office/drawing/2014/main" id="{00000000-0008-0000-0A00-0000B1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10" name="Picture 363" descr="https://apps.fldfs.com/SURVEY/Images/spacer.gif">
          <a:extLst>
            <a:ext uri="{FF2B5EF4-FFF2-40B4-BE49-F238E27FC236}">
              <a16:creationId xmlns:a16="http://schemas.microsoft.com/office/drawing/2014/main" id="{00000000-0008-0000-0A00-0000B2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11" name="Picture 363" descr="https://apps.fldfs.com/SURVEY/Images/spacer.gif">
          <a:extLst>
            <a:ext uri="{FF2B5EF4-FFF2-40B4-BE49-F238E27FC236}">
              <a16:creationId xmlns:a16="http://schemas.microsoft.com/office/drawing/2014/main" id="{00000000-0008-0000-0A00-0000B3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12" name="Picture 363" descr="https://apps.fldfs.com/SURVEY/Images/spacer.gif">
          <a:extLst>
            <a:ext uri="{FF2B5EF4-FFF2-40B4-BE49-F238E27FC236}">
              <a16:creationId xmlns:a16="http://schemas.microsoft.com/office/drawing/2014/main" id="{00000000-0008-0000-0A00-0000B4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414</xdr:row>
      <xdr:rowOff>0</xdr:rowOff>
    </xdr:from>
    <xdr:to>
      <xdr:col>8</xdr:col>
      <xdr:colOff>9525</xdr:colOff>
      <xdr:row>414</xdr:row>
      <xdr:rowOff>9525</xdr:rowOff>
    </xdr:to>
    <xdr:pic>
      <xdr:nvPicPr>
        <xdr:cNvPr id="5813" name="Picture 363" descr="https://apps.fldfs.com/SURVEY/Images/spacer.gif">
          <a:extLst>
            <a:ext uri="{FF2B5EF4-FFF2-40B4-BE49-F238E27FC236}">
              <a16:creationId xmlns:a16="http://schemas.microsoft.com/office/drawing/2014/main" id="{00000000-0008-0000-0A00-0000B5160000}"/>
            </a:ext>
          </a:extLst>
        </xdr:cNvPr>
        <xdr:cNvPicPr>
          <a:picLocks noChangeAspect="1"/>
        </xdr:cNvPicPr>
      </xdr:nvPicPr>
      <xdr:blipFill>
        <a:blip xmlns:r="http://schemas.openxmlformats.org/officeDocument/2006/relationships" r:embed="rId1"/>
        <a:stretch>
          <a:fillRect/>
        </a:stretch>
      </xdr:blipFill>
      <xdr:spPr bwMode="auto">
        <a:xfrm>
          <a:off x="1400175" y="80438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14" name="Picture 363" descr="https://apps.fldfs.com/SURVEY/Images/spacer.gif">
          <a:extLst>
            <a:ext uri="{FF2B5EF4-FFF2-40B4-BE49-F238E27FC236}">
              <a16:creationId xmlns:a16="http://schemas.microsoft.com/office/drawing/2014/main" id="{00000000-0008-0000-0A00-0000B6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15" name="Picture 363" descr="https://apps.fldfs.com/SURVEY/Images/spacer.gif">
          <a:extLst>
            <a:ext uri="{FF2B5EF4-FFF2-40B4-BE49-F238E27FC236}">
              <a16:creationId xmlns:a16="http://schemas.microsoft.com/office/drawing/2014/main" id="{00000000-0008-0000-0A00-0000B7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16" name="Picture 363" descr="https://apps.fldfs.com/SURVEY/Images/spacer.gif">
          <a:extLst>
            <a:ext uri="{FF2B5EF4-FFF2-40B4-BE49-F238E27FC236}">
              <a16:creationId xmlns:a16="http://schemas.microsoft.com/office/drawing/2014/main" id="{00000000-0008-0000-0A00-0000B8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17" name="Picture 363" descr="https://apps.fldfs.com/SURVEY/Images/spacer.gif">
          <a:extLst>
            <a:ext uri="{FF2B5EF4-FFF2-40B4-BE49-F238E27FC236}">
              <a16:creationId xmlns:a16="http://schemas.microsoft.com/office/drawing/2014/main" id="{00000000-0008-0000-0A00-0000B9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18" name="Picture 363" descr="https://apps.fldfs.com/SURVEY/Images/spacer.gif">
          <a:extLst>
            <a:ext uri="{FF2B5EF4-FFF2-40B4-BE49-F238E27FC236}">
              <a16:creationId xmlns:a16="http://schemas.microsoft.com/office/drawing/2014/main" id="{00000000-0008-0000-0A00-0000BA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19" name="Picture 363" descr="https://apps.fldfs.com/SURVEY/Images/spacer.gif">
          <a:extLst>
            <a:ext uri="{FF2B5EF4-FFF2-40B4-BE49-F238E27FC236}">
              <a16:creationId xmlns:a16="http://schemas.microsoft.com/office/drawing/2014/main" id="{00000000-0008-0000-0A00-0000BB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0" name="Picture 363" descr="https://apps.fldfs.com/SURVEY/Images/spacer.gif">
          <a:extLst>
            <a:ext uri="{FF2B5EF4-FFF2-40B4-BE49-F238E27FC236}">
              <a16:creationId xmlns:a16="http://schemas.microsoft.com/office/drawing/2014/main" id="{00000000-0008-0000-0A00-0000BC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1" name="Picture 363" descr="https://apps.fldfs.com/SURVEY/Images/spacer.gif">
          <a:extLst>
            <a:ext uri="{FF2B5EF4-FFF2-40B4-BE49-F238E27FC236}">
              <a16:creationId xmlns:a16="http://schemas.microsoft.com/office/drawing/2014/main" id="{00000000-0008-0000-0A00-0000BD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2" name="Picture 363" descr="https://apps.fldfs.com/SURVEY/Images/spacer.gif">
          <a:extLst>
            <a:ext uri="{FF2B5EF4-FFF2-40B4-BE49-F238E27FC236}">
              <a16:creationId xmlns:a16="http://schemas.microsoft.com/office/drawing/2014/main" id="{00000000-0008-0000-0A00-0000BE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3" name="Picture 363" descr="https://apps.fldfs.com/SURVEY/Images/spacer.gif">
          <a:extLst>
            <a:ext uri="{FF2B5EF4-FFF2-40B4-BE49-F238E27FC236}">
              <a16:creationId xmlns:a16="http://schemas.microsoft.com/office/drawing/2014/main" id="{00000000-0008-0000-0A00-0000BF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4" name="Picture 363" descr="https://apps.fldfs.com/SURVEY/Images/spacer.gif">
          <a:extLst>
            <a:ext uri="{FF2B5EF4-FFF2-40B4-BE49-F238E27FC236}">
              <a16:creationId xmlns:a16="http://schemas.microsoft.com/office/drawing/2014/main" id="{00000000-0008-0000-0A00-0000C0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5" name="Picture 363" descr="https://apps.fldfs.com/SURVEY/Images/spacer.gif">
          <a:extLst>
            <a:ext uri="{FF2B5EF4-FFF2-40B4-BE49-F238E27FC236}">
              <a16:creationId xmlns:a16="http://schemas.microsoft.com/office/drawing/2014/main" id="{00000000-0008-0000-0A00-0000C1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6" name="Picture 363" descr="https://apps.fldfs.com/SURVEY/Images/spacer.gif">
          <a:extLst>
            <a:ext uri="{FF2B5EF4-FFF2-40B4-BE49-F238E27FC236}">
              <a16:creationId xmlns:a16="http://schemas.microsoft.com/office/drawing/2014/main" id="{00000000-0008-0000-0A00-0000C2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7" name="Picture 363" descr="https://apps.fldfs.com/SURVEY/Images/spacer.gif">
          <a:extLst>
            <a:ext uri="{FF2B5EF4-FFF2-40B4-BE49-F238E27FC236}">
              <a16:creationId xmlns:a16="http://schemas.microsoft.com/office/drawing/2014/main" id="{00000000-0008-0000-0A00-0000C3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8" name="Picture 363" descr="https://apps.fldfs.com/SURVEY/Images/spacer.gif">
          <a:extLst>
            <a:ext uri="{FF2B5EF4-FFF2-40B4-BE49-F238E27FC236}">
              <a16:creationId xmlns:a16="http://schemas.microsoft.com/office/drawing/2014/main" id="{00000000-0008-0000-0A00-0000C4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29" name="Picture 363" descr="https://apps.fldfs.com/SURVEY/Images/spacer.gif">
          <a:extLst>
            <a:ext uri="{FF2B5EF4-FFF2-40B4-BE49-F238E27FC236}">
              <a16:creationId xmlns:a16="http://schemas.microsoft.com/office/drawing/2014/main" id="{00000000-0008-0000-0A00-0000C5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30" name="Picture 363" descr="https://apps.fldfs.com/SURVEY/Images/spacer.gif">
          <a:extLst>
            <a:ext uri="{FF2B5EF4-FFF2-40B4-BE49-F238E27FC236}">
              <a16:creationId xmlns:a16="http://schemas.microsoft.com/office/drawing/2014/main" id="{00000000-0008-0000-0A00-0000C6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31" name="Picture 363" descr="https://apps.fldfs.com/SURVEY/Images/spacer.gif">
          <a:extLst>
            <a:ext uri="{FF2B5EF4-FFF2-40B4-BE49-F238E27FC236}">
              <a16:creationId xmlns:a16="http://schemas.microsoft.com/office/drawing/2014/main" id="{00000000-0008-0000-0A00-0000C7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32" name="Picture 363" descr="https://apps.fldfs.com/SURVEY/Images/spacer.gif">
          <a:extLst>
            <a:ext uri="{FF2B5EF4-FFF2-40B4-BE49-F238E27FC236}">
              <a16:creationId xmlns:a16="http://schemas.microsoft.com/office/drawing/2014/main" id="{00000000-0008-0000-0A00-0000C8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33" name="Picture 363" descr="https://apps.fldfs.com/SURVEY/Images/spacer.gif">
          <a:extLst>
            <a:ext uri="{FF2B5EF4-FFF2-40B4-BE49-F238E27FC236}">
              <a16:creationId xmlns:a16="http://schemas.microsoft.com/office/drawing/2014/main" id="{00000000-0008-0000-0A00-0000C9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416</xdr:row>
      <xdr:rowOff>0</xdr:rowOff>
    </xdr:from>
    <xdr:to>
      <xdr:col>8</xdr:col>
      <xdr:colOff>9525</xdr:colOff>
      <xdr:row>416</xdr:row>
      <xdr:rowOff>9525</xdr:rowOff>
    </xdr:to>
    <xdr:pic>
      <xdr:nvPicPr>
        <xdr:cNvPr id="5834" name="Picture 363" descr="https://apps.fldfs.com/SURVEY/Images/spacer.gif">
          <a:extLst>
            <a:ext uri="{FF2B5EF4-FFF2-40B4-BE49-F238E27FC236}">
              <a16:creationId xmlns:a16="http://schemas.microsoft.com/office/drawing/2014/main" id="{00000000-0008-0000-0A00-0000CA160000}"/>
            </a:ext>
          </a:extLst>
        </xdr:cNvPr>
        <xdr:cNvPicPr>
          <a:picLocks noChangeAspect="1"/>
        </xdr:cNvPicPr>
      </xdr:nvPicPr>
      <xdr:blipFill>
        <a:blip xmlns:r="http://schemas.openxmlformats.org/officeDocument/2006/relationships" r:embed="rId1"/>
        <a:stretch>
          <a:fillRect/>
        </a:stretch>
      </xdr:blipFill>
      <xdr:spPr bwMode="auto">
        <a:xfrm>
          <a:off x="1400175" y="808196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35" name="Picture 363" descr="https://apps.fldfs.com/SURVEY/Images/spacer.gif">
          <a:extLst>
            <a:ext uri="{FF2B5EF4-FFF2-40B4-BE49-F238E27FC236}">
              <a16:creationId xmlns:a16="http://schemas.microsoft.com/office/drawing/2014/main" id="{00000000-0008-0000-0A00-0000CB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36" name="Picture 363" descr="https://apps.fldfs.com/SURVEY/Images/spacer.gif">
          <a:extLst>
            <a:ext uri="{FF2B5EF4-FFF2-40B4-BE49-F238E27FC236}">
              <a16:creationId xmlns:a16="http://schemas.microsoft.com/office/drawing/2014/main" id="{00000000-0008-0000-0A00-0000CC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37" name="Picture 363" descr="https://apps.fldfs.com/SURVEY/Images/spacer.gif">
          <a:extLst>
            <a:ext uri="{FF2B5EF4-FFF2-40B4-BE49-F238E27FC236}">
              <a16:creationId xmlns:a16="http://schemas.microsoft.com/office/drawing/2014/main" id="{00000000-0008-0000-0A00-0000CD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38" name="Picture 363" descr="https://apps.fldfs.com/SURVEY/Images/spacer.gif">
          <a:extLst>
            <a:ext uri="{FF2B5EF4-FFF2-40B4-BE49-F238E27FC236}">
              <a16:creationId xmlns:a16="http://schemas.microsoft.com/office/drawing/2014/main" id="{00000000-0008-0000-0A00-0000CE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39" name="Picture 363" descr="https://apps.fldfs.com/SURVEY/Images/spacer.gif">
          <a:extLst>
            <a:ext uri="{FF2B5EF4-FFF2-40B4-BE49-F238E27FC236}">
              <a16:creationId xmlns:a16="http://schemas.microsoft.com/office/drawing/2014/main" id="{00000000-0008-0000-0A00-0000CF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0" name="Picture 363" descr="https://apps.fldfs.com/SURVEY/Images/spacer.gif">
          <a:extLst>
            <a:ext uri="{FF2B5EF4-FFF2-40B4-BE49-F238E27FC236}">
              <a16:creationId xmlns:a16="http://schemas.microsoft.com/office/drawing/2014/main" id="{00000000-0008-0000-0A00-0000D0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1" name="Picture 363" descr="https://apps.fldfs.com/SURVEY/Images/spacer.gif">
          <a:extLst>
            <a:ext uri="{FF2B5EF4-FFF2-40B4-BE49-F238E27FC236}">
              <a16:creationId xmlns:a16="http://schemas.microsoft.com/office/drawing/2014/main" id="{00000000-0008-0000-0A00-0000D1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2" name="Picture 363" descr="https://apps.fldfs.com/SURVEY/Images/spacer.gif">
          <a:extLst>
            <a:ext uri="{FF2B5EF4-FFF2-40B4-BE49-F238E27FC236}">
              <a16:creationId xmlns:a16="http://schemas.microsoft.com/office/drawing/2014/main" id="{00000000-0008-0000-0A00-0000D2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3" name="Picture 363" descr="https://apps.fldfs.com/SURVEY/Images/spacer.gif">
          <a:extLst>
            <a:ext uri="{FF2B5EF4-FFF2-40B4-BE49-F238E27FC236}">
              <a16:creationId xmlns:a16="http://schemas.microsoft.com/office/drawing/2014/main" id="{00000000-0008-0000-0A00-0000D3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4" name="Picture 363" descr="https://apps.fldfs.com/SURVEY/Images/spacer.gif">
          <a:extLst>
            <a:ext uri="{FF2B5EF4-FFF2-40B4-BE49-F238E27FC236}">
              <a16:creationId xmlns:a16="http://schemas.microsoft.com/office/drawing/2014/main" id="{00000000-0008-0000-0A00-0000D4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5" name="Picture 363" descr="https://apps.fldfs.com/SURVEY/Images/spacer.gif">
          <a:extLst>
            <a:ext uri="{FF2B5EF4-FFF2-40B4-BE49-F238E27FC236}">
              <a16:creationId xmlns:a16="http://schemas.microsoft.com/office/drawing/2014/main" id="{00000000-0008-0000-0A00-0000D5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6" name="Picture 363" descr="https://apps.fldfs.com/SURVEY/Images/spacer.gif">
          <a:extLst>
            <a:ext uri="{FF2B5EF4-FFF2-40B4-BE49-F238E27FC236}">
              <a16:creationId xmlns:a16="http://schemas.microsoft.com/office/drawing/2014/main" id="{00000000-0008-0000-0A00-0000D6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7" name="Picture 363" descr="https://apps.fldfs.com/SURVEY/Images/spacer.gif">
          <a:extLst>
            <a:ext uri="{FF2B5EF4-FFF2-40B4-BE49-F238E27FC236}">
              <a16:creationId xmlns:a16="http://schemas.microsoft.com/office/drawing/2014/main" id="{00000000-0008-0000-0A00-0000D7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8" name="Picture 363" descr="https://apps.fldfs.com/SURVEY/Images/spacer.gif">
          <a:extLst>
            <a:ext uri="{FF2B5EF4-FFF2-40B4-BE49-F238E27FC236}">
              <a16:creationId xmlns:a16="http://schemas.microsoft.com/office/drawing/2014/main" id="{00000000-0008-0000-0A00-0000D8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49" name="Picture 363" descr="https://apps.fldfs.com/SURVEY/Images/spacer.gif">
          <a:extLst>
            <a:ext uri="{FF2B5EF4-FFF2-40B4-BE49-F238E27FC236}">
              <a16:creationId xmlns:a16="http://schemas.microsoft.com/office/drawing/2014/main" id="{00000000-0008-0000-0A00-0000D9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50" name="Picture 363" descr="https://apps.fldfs.com/SURVEY/Images/spacer.gif">
          <a:extLst>
            <a:ext uri="{FF2B5EF4-FFF2-40B4-BE49-F238E27FC236}">
              <a16:creationId xmlns:a16="http://schemas.microsoft.com/office/drawing/2014/main" id="{00000000-0008-0000-0A00-0000DA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51" name="Picture 363" descr="https://apps.fldfs.com/SURVEY/Images/spacer.gif">
          <a:extLst>
            <a:ext uri="{FF2B5EF4-FFF2-40B4-BE49-F238E27FC236}">
              <a16:creationId xmlns:a16="http://schemas.microsoft.com/office/drawing/2014/main" id="{00000000-0008-0000-0A00-0000DB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52" name="Picture 363" descr="https://apps.fldfs.com/SURVEY/Images/spacer.gif">
          <a:extLst>
            <a:ext uri="{FF2B5EF4-FFF2-40B4-BE49-F238E27FC236}">
              <a16:creationId xmlns:a16="http://schemas.microsoft.com/office/drawing/2014/main" id="{00000000-0008-0000-0A00-0000DC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53" name="Picture 363" descr="https://apps.fldfs.com/SURVEY/Images/spacer.gif">
          <a:extLst>
            <a:ext uri="{FF2B5EF4-FFF2-40B4-BE49-F238E27FC236}">
              <a16:creationId xmlns:a16="http://schemas.microsoft.com/office/drawing/2014/main" id="{00000000-0008-0000-0A00-0000DD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54" name="Picture 363" descr="https://apps.fldfs.com/SURVEY/Images/spacer.gif">
          <a:extLst>
            <a:ext uri="{FF2B5EF4-FFF2-40B4-BE49-F238E27FC236}">
              <a16:creationId xmlns:a16="http://schemas.microsoft.com/office/drawing/2014/main" id="{00000000-0008-0000-0A00-0000DE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417</xdr:row>
      <xdr:rowOff>0</xdr:rowOff>
    </xdr:from>
    <xdr:to>
      <xdr:col>8</xdr:col>
      <xdr:colOff>9525</xdr:colOff>
      <xdr:row>417</xdr:row>
      <xdr:rowOff>9525</xdr:rowOff>
    </xdr:to>
    <xdr:pic>
      <xdr:nvPicPr>
        <xdr:cNvPr id="5855" name="Picture 363" descr="https://apps.fldfs.com/SURVEY/Images/spacer.gif">
          <a:extLst>
            <a:ext uri="{FF2B5EF4-FFF2-40B4-BE49-F238E27FC236}">
              <a16:creationId xmlns:a16="http://schemas.microsoft.com/office/drawing/2014/main" id="{00000000-0008-0000-0A00-0000DF160000}"/>
            </a:ext>
          </a:extLst>
        </xdr:cNvPr>
        <xdr:cNvPicPr>
          <a:picLocks noChangeAspect="1"/>
        </xdr:cNvPicPr>
      </xdr:nvPicPr>
      <xdr:blipFill>
        <a:blip xmlns:r="http://schemas.openxmlformats.org/officeDocument/2006/relationships" r:embed="rId1"/>
        <a:stretch>
          <a:fillRect/>
        </a:stretch>
      </xdr:blipFill>
      <xdr:spPr bwMode="auto">
        <a:xfrm>
          <a:off x="1400175" y="810101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56" name="Picture 363" descr="https://apps.fldfs.com/SURVEY/Images/spacer.gif">
          <a:extLst>
            <a:ext uri="{FF2B5EF4-FFF2-40B4-BE49-F238E27FC236}">
              <a16:creationId xmlns:a16="http://schemas.microsoft.com/office/drawing/2014/main" id="{00000000-0008-0000-0A00-0000E0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57" name="Picture 363" descr="https://apps.fldfs.com/SURVEY/Images/spacer.gif">
          <a:extLst>
            <a:ext uri="{FF2B5EF4-FFF2-40B4-BE49-F238E27FC236}">
              <a16:creationId xmlns:a16="http://schemas.microsoft.com/office/drawing/2014/main" id="{00000000-0008-0000-0A00-0000E1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58" name="Picture 363" descr="https://apps.fldfs.com/SURVEY/Images/spacer.gif">
          <a:extLst>
            <a:ext uri="{FF2B5EF4-FFF2-40B4-BE49-F238E27FC236}">
              <a16:creationId xmlns:a16="http://schemas.microsoft.com/office/drawing/2014/main" id="{00000000-0008-0000-0A00-0000E2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59" name="Picture 363" descr="https://apps.fldfs.com/SURVEY/Images/spacer.gif">
          <a:extLst>
            <a:ext uri="{FF2B5EF4-FFF2-40B4-BE49-F238E27FC236}">
              <a16:creationId xmlns:a16="http://schemas.microsoft.com/office/drawing/2014/main" id="{00000000-0008-0000-0A00-0000E3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0" name="Picture 363" descr="https://apps.fldfs.com/SURVEY/Images/spacer.gif">
          <a:extLst>
            <a:ext uri="{FF2B5EF4-FFF2-40B4-BE49-F238E27FC236}">
              <a16:creationId xmlns:a16="http://schemas.microsoft.com/office/drawing/2014/main" id="{00000000-0008-0000-0A00-0000E4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1" name="Picture 363" descr="https://apps.fldfs.com/SURVEY/Images/spacer.gif">
          <a:extLst>
            <a:ext uri="{FF2B5EF4-FFF2-40B4-BE49-F238E27FC236}">
              <a16:creationId xmlns:a16="http://schemas.microsoft.com/office/drawing/2014/main" id="{00000000-0008-0000-0A00-0000E5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2" name="Picture 363" descr="https://apps.fldfs.com/SURVEY/Images/spacer.gif">
          <a:extLst>
            <a:ext uri="{FF2B5EF4-FFF2-40B4-BE49-F238E27FC236}">
              <a16:creationId xmlns:a16="http://schemas.microsoft.com/office/drawing/2014/main" id="{00000000-0008-0000-0A00-0000E6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3" name="Picture 363" descr="https://apps.fldfs.com/SURVEY/Images/spacer.gif">
          <a:extLst>
            <a:ext uri="{FF2B5EF4-FFF2-40B4-BE49-F238E27FC236}">
              <a16:creationId xmlns:a16="http://schemas.microsoft.com/office/drawing/2014/main" id="{00000000-0008-0000-0A00-0000E7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4" name="Picture 363" descr="https://apps.fldfs.com/SURVEY/Images/spacer.gif">
          <a:extLst>
            <a:ext uri="{FF2B5EF4-FFF2-40B4-BE49-F238E27FC236}">
              <a16:creationId xmlns:a16="http://schemas.microsoft.com/office/drawing/2014/main" id="{00000000-0008-0000-0A00-0000E8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5" name="Picture 363" descr="https://apps.fldfs.com/SURVEY/Images/spacer.gif">
          <a:extLst>
            <a:ext uri="{FF2B5EF4-FFF2-40B4-BE49-F238E27FC236}">
              <a16:creationId xmlns:a16="http://schemas.microsoft.com/office/drawing/2014/main" id="{00000000-0008-0000-0A00-0000E9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6" name="Picture 363" descr="https://apps.fldfs.com/SURVEY/Images/spacer.gif">
          <a:extLst>
            <a:ext uri="{FF2B5EF4-FFF2-40B4-BE49-F238E27FC236}">
              <a16:creationId xmlns:a16="http://schemas.microsoft.com/office/drawing/2014/main" id="{00000000-0008-0000-0A00-0000EA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7" name="Picture 363" descr="https://apps.fldfs.com/SURVEY/Images/spacer.gif">
          <a:extLst>
            <a:ext uri="{FF2B5EF4-FFF2-40B4-BE49-F238E27FC236}">
              <a16:creationId xmlns:a16="http://schemas.microsoft.com/office/drawing/2014/main" id="{00000000-0008-0000-0A00-0000EB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8" name="Picture 363" descr="https://apps.fldfs.com/SURVEY/Images/spacer.gif">
          <a:extLst>
            <a:ext uri="{FF2B5EF4-FFF2-40B4-BE49-F238E27FC236}">
              <a16:creationId xmlns:a16="http://schemas.microsoft.com/office/drawing/2014/main" id="{00000000-0008-0000-0A00-0000EC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69" name="Picture 363" descr="https://apps.fldfs.com/SURVEY/Images/spacer.gif">
          <a:extLst>
            <a:ext uri="{FF2B5EF4-FFF2-40B4-BE49-F238E27FC236}">
              <a16:creationId xmlns:a16="http://schemas.microsoft.com/office/drawing/2014/main" id="{00000000-0008-0000-0A00-0000ED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70" name="Picture 363" descr="https://apps.fldfs.com/SURVEY/Images/spacer.gif">
          <a:extLst>
            <a:ext uri="{FF2B5EF4-FFF2-40B4-BE49-F238E27FC236}">
              <a16:creationId xmlns:a16="http://schemas.microsoft.com/office/drawing/2014/main" id="{00000000-0008-0000-0A00-0000EE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71" name="Picture 363" descr="https://apps.fldfs.com/SURVEY/Images/spacer.gif">
          <a:extLst>
            <a:ext uri="{FF2B5EF4-FFF2-40B4-BE49-F238E27FC236}">
              <a16:creationId xmlns:a16="http://schemas.microsoft.com/office/drawing/2014/main" id="{00000000-0008-0000-0A00-0000EF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72" name="Picture 363" descr="https://apps.fldfs.com/SURVEY/Images/spacer.gif">
          <a:extLst>
            <a:ext uri="{FF2B5EF4-FFF2-40B4-BE49-F238E27FC236}">
              <a16:creationId xmlns:a16="http://schemas.microsoft.com/office/drawing/2014/main" id="{00000000-0008-0000-0A00-0000F0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73" name="Picture 363" descr="https://apps.fldfs.com/SURVEY/Images/spacer.gif">
          <a:extLst>
            <a:ext uri="{FF2B5EF4-FFF2-40B4-BE49-F238E27FC236}">
              <a16:creationId xmlns:a16="http://schemas.microsoft.com/office/drawing/2014/main" id="{00000000-0008-0000-0A00-0000F1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74" name="Picture 363" descr="https://apps.fldfs.com/SURVEY/Images/spacer.gif">
          <a:extLst>
            <a:ext uri="{FF2B5EF4-FFF2-40B4-BE49-F238E27FC236}">
              <a16:creationId xmlns:a16="http://schemas.microsoft.com/office/drawing/2014/main" id="{00000000-0008-0000-0A00-0000F2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75" name="Picture 363" descr="https://apps.fldfs.com/SURVEY/Images/spacer.gif">
          <a:extLst>
            <a:ext uri="{FF2B5EF4-FFF2-40B4-BE49-F238E27FC236}">
              <a16:creationId xmlns:a16="http://schemas.microsoft.com/office/drawing/2014/main" id="{00000000-0008-0000-0A00-0000F3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418</xdr:row>
      <xdr:rowOff>0</xdr:rowOff>
    </xdr:from>
    <xdr:to>
      <xdr:col>8</xdr:col>
      <xdr:colOff>9525</xdr:colOff>
      <xdr:row>418</xdr:row>
      <xdr:rowOff>9525</xdr:rowOff>
    </xdr:to>
    <xdr:pic>
      <xdr:nvPicPr>
        <xdr:cNvPr id="5876" name="Picture 363" descr="https://apps.fldfs.com/SURVEY/Images/spacer.gif">
          <a:extLst>
            <a:ext uri="{FF2B5EF4-FFF2-40B4-BE49-F238E27FC236}">
              <a16:creationId xmlns:a16="http://schemas.microsoft.com/office/drawing/2014/main" id="{00000000-0008-0000-0A00-0000F4160000}"/>
            </a:ext>
          </a:extLst>
        </xdr:cNvPr>
        <xdr:cNvPicPr>
          <a:picLocks noChangeAspect="1"/>
        </xdr:cNvPicPr>
      </xdr:nvPicPr>
      <xdr:blipFill>
        <a:blip xmlns:r="http://schemas.openxmlformats.org/officeDocument/2006/relationships" r:embed="rId1"/>
        <a:stretch>
          <a:fillRect/>
        </a:stretch>
      </xdr:blipFill>
      <xdr:spPr bwMode="auto">
        <a:xfrm>
          <a:off x="1400175" y="812006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77" name="Picture 363" descr="https://apps.fldfs.com/SURVEY/Images/spacer.gif">
          <a:extLst>
            <a:ext uri="{FF2B5EF4-FFF2-40B4-BE49-F238E27FC236}">
              <a16:creationId xmlns:a16="http://schemas.microsoft.com/office/drawing/2014/main" id="{00000000-0008-0000-0A00-0000F5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78" name="Picture 363" descr="https://apps.fldfs.com/SURVEY/Images/spacer.gif">
          <a:extLst>
            <a:ext uri="{FF2B5EF4-FFF2-40B4-BE49-F238E27FC236}">
              <a16:creationId xmlns:a16="http://schemas.microsoft.com/office/drawing/2014/main" id="{00000000-0008-0000-0A00-0000F6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79" name="Picture 363" descr="https://apps.fldfs.com/SURVEY/Images/spacer.gif">
          <a:extLst>
            <a:ext uri="{FF2B5EF4-FFF2-40B4-BE49-F238E27FC236}">
              <a16:creationId xmlns:a16="http://schemas.microsoft.com/office/drawing/2014/main" id="{00000000-0008-0000-0A00-0000F7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0" name="Picture 363" descr="https://apps.fldfs.com/SURVEY/Images/spacer.gif">
          <a:extLst>
            <a:ext uri="{FF2B5EF4-FFF2-40B4-BE49-F238E27FC236}">
              <a16:creationId xmlns:a16="http://schemas.microsoft.com/office/drawing/2014/main" id="{00000000-0008-0000-0A00-0000F8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1" name="Picture 363" descr="https://apps.fldfs.com/SURVEY/Images/spacer.gif">
          <a:extLst>
            <a:ext uri="{FF2B5EF4-FFF2-40B4-BE49-F238E27FC236}">
              <a16:creationId xmlns:a16="http://schemas.microsoft.com/office/drawing/2014/main" id="{00000000-0008-0000-0A00-0000F9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2" name="Picture 363" descr="https://apps.fldfs.com/SURVEY/Images/spacer.gif">
          <a:extLst>
            <a:ext uri="{FF2B5EF4-FFF2-40B4-BE49-F238E27FC236}">
              <a16:creationId xmlns:a16="http://schemas.microsoft.com/office/drawing/2014/main" id="{00000000-0008-0000-0A00-0000FA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3" name="Picture 363" descr="https://apps.fldfs.com/SURVEY/Images/spacer.gif">
          <a:extLst>
            <a:ext uri="{FF2B5EF4-FFF2-40B4-BE49-F238E27FC236}">
              <a16:creationId xmlns:a16="http://schemas.microsoft.com/office/drawing/2014/main" id="{00000000-0008-0000-0A00-0000FB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4" name="Picture 363" descr="https://apps.fldfs.com/SURVEY/Images/spacer.gif">
          <a:extLst>
            <a:ext uri="{FF2B5EF4-FFF2-40B4-BE49-F238E27FC236}">
              <a16:creationId xmlns:a16="http://schemas.microsoft.com/office/drawing/2014/main" id="{00000000-0008-0000-0A00-0000FC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5" name="Picture 363" descr="https://apps.fldfs.com/SURVEY/Images/spacer.gif">
          <a:extLst>
            <a:ext uri="{FF2B5EF4-FFF2-40B4-BE49-F238E27FC236}">
              <a16:creationId xmlns:a16="http://schemas.microsoft.com/office/drawing/2014/main" id="{00000000-0008-0000-0A00-0000FD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6" name="Picture 363" descr="https://apps.fldfs.com/SURVEY/Images/spacer.gif">
          <a:extLst>
            <a:ext uri="{FF2B5EF4-FFF2-40B4-BE49-F238E27FC236}">
              <a16:creationId xmlns:a16="http://schemas.microsoft.com/office/drawing/2014/main" id="{00000000-0008-0000-0A00-0000FE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7" name="Picture 363" descr="https://apps.fldfs.com/SURVEY/Images/spacer.gif">
          <a:extLst>
            <a:ext uri="{FF2B5EF4-FFF2-40B4-BE49-F238E27FC236}">
              <a16:creationId xmlns:a16="http://schemas.microsoft.com/office/drawing/2014/main" id="{00000000-0008-0000-0A00-0000FF16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8" name="Picture 363" descr="https://apps.fldfs.com/SURVEY/Images/spacer.gif">
          <a:extLst>
            <a:ext uri="{FF2B5EF4-FFF2-40B4-BE49-F238E27FC236}">
              <a16:creationId xmlns:a16="http://schemas.microsoft.com/office/drawing/2014/main" id="{00000000-0008-0000-0A00-000000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89" name="Picture 363" descr="https://apps.fldfs.com/SURVEY/Images/spacer.gif">
          <a:extLst>
            <a:ext uri="{FF2B5EF4-FFF2-40B4-BE49-F238E27FC236}">
              <a16:creationId xmlns:a16="http://schemas.microsoft.com/office/drawing/2014/main" id="{00000000-0008-0000-0A00-000001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0" name="Picture 363" descr="https://apps.fldfs.com/SURVEY/Images/spacer.gif">
          <a:extLst>
            <a:ext uri="{FF2B5EF4-FFF2-40B4-BE49-F238E27FC236}">
              <a16:creationId xmlns:a16="http://schemas.microsoft.com/office/drawing/2014/main" id="{00000000-0008-0000-0A00-000002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1" name="Picture 363" descr="https://apps.fldfs.com/SURVEY/Images/spacer.gif">
          <a:extLst>
            <a:ext uri="{FF2B5EF4-FFF2-40B4-BE49-F238E27FC236}">
              <a16:creationId xmlns:a16="http://schemas.microsoft.com/office/drawing/2014/main" id="{00000000-0008-0000-0A00-000003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2" name="Picture 363" descr="https://apps.fldfs.com/SURVEY/Images/spacer.gif">
          <a:extLst>
            <a:ext uri="{FF2B5EF4-FFF2-40B4-BE49-F238E27FC236}">
              <a16:creationId xmlns:a16="http://schemas.microsoft.com/office/drawing/2014/main" id="{00000000-0008-0000-0A00-000004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3" name="Picture 363" descr="https://apps.fldfs.com/SURVEY/Images/spacer.gif">
          <a:extLst>
            <a:ext uri="{FF2B5EF4-FFF2-40B4-BE49-F238E27FC236}">
              <a16:creationId xmlns:a16="http://schemas.microsoft.com/office/drawing/2014/main" id="{00000000-0008-0000-0A00-000005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4" name="Picture 363" descr="https://apps.fldfs.com/SURVEY/Images/spacer.gif">
          <a:extLst>
            <a:ext uri="{FF2B5EF4-FFF2-40B4-BE49-F238E27FC236}">
              <a16:creationId xmlns:a16="http://schemas.microsoft.com/office/drawing/2014/main" id="{00000000-0008-0000-0A00-000006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5" name="Picture 363" descr="https://apps.fldfs.com/SURVEY/Images/spacer.gif">
          <a:extLst>
            <a:ext uri="{FF2B5EF4-FFF2-40B4-BE49-F238E27FC236}">
              <a16:creationId xmlns:a16="http://schemas.microsoft.com/office/drawing/2014/main" id="{00000000-0008-0000-0A00-000007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6" name="Picture 363" descr="https://apps.fldfs.com/SURVEY/Images/spacer.gif">
          <a:extLst>
            <a:ext uri="{FF2B5EF4-FFF2-40B4-BE49-F238E27FC236}">
              <a16:creationId xmlns:a16="http://schemas.microsoft.com/office/drawing/2014/main" id="{00000000-0008-0000-0A00-000008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419</xdr:row>
      <xdr:rowOff>0</xdr:rowOff>
    </xdr:from>
    <xdr:to>
      <xdr:col>8</xdr:col>
      <xdr:colOff>9525</xdr:colOff>
      <xdr:row>419</xdr:row>
      <xdr:rowOff>9525</xdr:rowOff>
    </xdr:to>
    <xdr:pic>
      <xdr:nvPicPr>
        <xdr:cNvPr id="5897" name="Picture 363" descr="https://apps.fldfs.com/SURVEY/Images/spacer.gif">
          <a:extLst>
            <a:ext uri="{FF2B5EF4-FFF2-40B4-BE49-F238E27FC236}">
              <a16:creationId xmlns:a16="http://schemas.microsoft.com/office/drawing/2014/main" id="{00000000-0008-0000-0A00-000009170000}"/>
            </a:ext>
          </a:extLst>
        </xdr:cNvPr>
        <xdr:cNvPicPr>
          <a:picLocks noChangeAspect="1"/>
        </xdr:cNvPicPr>
      </xdr:nvPicPr>
      <xdr:blipFill>
        <a:blip xmlns:r="http://schemas.openxmlformats.org/officeDocument/2006/relationships" r:embed="rId1"/>
        <a:stretch>
          <a:fillRect/>
        </a:stretch>
      </xdr:blipFill>
      <xdr:spPr bwMode="auto">
        <a:xfrm>
          <a:off x="1400175" y="813911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898" name="Picture 363" descr="https://apps.fldfs.com/SURVEY/Images/spacer.gif">
          <a:extLst>
            <a:ext uri="{FF2B5EF4-FFF2-40B4-BE49-F238E27FC236}">
              <a16:creationId xmlns:a16="http://schemas.microsoft.com/office/drawing/2014/main" id="{00000000-0008-0000-0A00-00000A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899" name="Picture 363" descr="https://apps.fldfs.com/SURVEY/Images/spacer.gif">
          <a:extLst>
            <a:ext uri="{FF2B5EF4-FFF2-40B4-BE49-F238E27FC236}">
              <a16:creationId xmlns:a16="http://schemas.microsoft.com/office/drawing/2014/main" id="{00000000-0008-0000-0A00-00000B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0" name="Picture 363" descr="https://apps.fldfs.com/SURVEY/Images/spacer.gif">
          <a:extLst>
            <a:ext uri="{FF2B5EF4-FFF2-40B4-BE49-F238E27FC236}">
              <a16:creationId xmlns:a16="http://schemas.microsoft.com/office/drawing/2014/main" id="{00000000-0008-0000-0A00-00000C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1" name="Picture 363" descr="https://apps.fldfs.com/SURVEY/Images/spacer.gif">
          <a:extLst>
            <a:ext uri="{FF2B5EF4-FFF2-40B4-BE49-F238E27FC236}">
              <a16:creationId xmlns:a16="http://schemas.microsoft.com/office/drawing/2014/main" id="{00000000-0008-0000-0A00-00000D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2" name="Picture 363" descr="https://apps.fldfs.com/SURVEY/Images/spacer.gif">
          <a:extLst>
            <a:ext uri="{FF2B5EF4-FFF2-40B4-BE49-F238E27FC236}">
              <a16:creationId xmlns:a16="http://schemas.microsoft.com/office/drawing/2014/main" id="{00000000-0008-0000-0A00-00000E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3" name="Picture 363" descr="https://apps.fldfs.com/SURVEY/Images/spacer.gif">
          <a:extLst>
            <a:ext uri="{FF2B5EF4-FFF2-40B4-BE49-F238E27FC236}">
              <a16:creationId xmlns:a16="http://schemas.microsoft.com/office/drawing/2014/main" id="{00000000-0008-0000-0A00-00000F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4" name="Picture 363" descr="https://apps.fldfs.com/SURVEY/Images/spacer.gif">
          <a:extLst>
            <a:ext uri="{FF2B5EF4-FFF2-40B4-BE49-F238E27FC236}">
              <a16:creationId xmlns:a16="http://schemas.microsoft.com/office/drawing/2014/main" id="{00000000-0008-0000-0A00-000010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5" name="Picture 363" descr="https://apps.fldfs.com/SURVEY/Images/spacer.gif">
          <a:extLst>
            <a:ext uri="{FF2B5EF4-FFF2-40B4-BE49-F238E27FC236}">
              <a16:creationId xmlns:a16="http://schemas.microsoft.com/office/drawing/2014/main" id="{00000000-0008-0000-0A00-000011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6" name="Picture 363" descr="https://apps.fldfs.com/SURVEY/Images/spacer.gif">
          <a:extLst>
            <a:ext uri="{FF2B5EF4-FFF2-40B4-BE49-F238E27FC236}">
              <a16:creationId xmlns:a16="http://schemas.microsoft.com/office/drawing/2014/main" id="{00000000-0008-0000-0A00-000012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7" name="Picture 363" descr="https://apps.fldfs.com/SURVEY/Images/spacer.gif">
          <a:extLst>
            <a:ext uri="{FF2B5EF4-FFF2-40B4-BE49-F238E27FC236}">
              <a16:creationId xmlns:a16="http://schemas.microsoft.com/office/drawing/2014/main" id="{00000000-0008-0000-0A00-000013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8" name="Picture 363" descr="https://apps.fldfs.com/SURVEY/Images/spacer.gif">
          <a:extLst>
            <a:ext uri="{FF2B5EF4-FFF2-40B4-BE49-F238E27FC236}">
              <a16:creationId xmlns:a16="http://schemas.microsoft.com/office/drawing/2014/main" id="{00000000-0008-0000-0A00-000014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09" name="Picture 363" descr="https://apps.fldfs.com/SURVEY/Images/spacer.gif">
          <a:extLst>
            <a:ext uri="{FF2B5EF4-FFF2-40B4-BE49-F238E27FC236}">
              <a16:creationId xmlns:a16="http://schemas.microsoft.com/office/drawing/2014/main" id="{00000000-0008-0000-0A00-000015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0" name="Picture 363" descr="https://apps.fldfs.com/SURVEY/Images/spacer.gif">
          <a:extLst>
            <a:ext uri="{FF2B5EF4-FFF2-40B4-BE49-F238E27FC236}">
              <a16:creationId xmlns:a16="http://schemas.microsoft.com/office/drawing/2014/main" id="{00000000-0008-0000-0A00-000016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1" name="Picture 363" descr="https://apps.fldfs.com/SURVEY/Images/spacer.gif">
          <a:extLst>
            <a:ext uri="{FF2B5EF4-FFF2-40B4-BE49-F238E27FC236}">
              <a16:creationId xmlns:a16="http://schemas.microsoft.com/office/drawing/2014/main" id="{00000000-0008-0000-0A00-000017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2" name="Picture 363" descr="https://apps.fldfs.com/SURVEY/Images/spacer.gif">
          <a:extLst>
            <a:ext uri="{FF2B5EF4-FFF2-40B4-BE49-F238E27FC236}">
              <a16:creationId xmlns:a16="http://schemas.microsoft.com/office/drawing/2014/main" id="{00000000-0008-0000-0A00-000018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3" name="Picture 363" descr="https://apps.fldfs.com/SURVEY/Images/spacer.gif">
          <a:extLst>
            <a:ext uri="{FF2B5EF4-FFF2-40B4-BE49-F238E27FC236}">
              <a16:creationId xmlns:a16="http://schemas.microsoft.com/office/drawing/2014/main" id="{00000000-0008-0000-0A00-000019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4" name="Picture 363" descr="https://apps.fldfs.com/SURVEY/Images/spacer.gif">
          <a:extLst>
            <a:ext uri="{FF2B5EF4-FFF2-40B4-BE49-F238E27FC236}">
              <a16:creationId xmlns:a16="http://schemas.microsoft.com/office/drawing/2014/main" id="{00000000-0008-0000-0A00-00001A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5" name="Picture 363" descr="https://apps.fldfs.com/SURVEY/Images/spacer.gif">
          <a:extLst>
            <a:ext uri="{FF2B5EF4-FFF2-40B4-BE49-F238E27FC236}">
              <a16:creationId xmlns:a16="http://schemas.microsoft.com/office/drawing/2014/main" id="{00000000-0008-0000-0A00-00001B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6" name="Picture 363" descr="https://apps.fldfs.com/SURVEY/Images/spacer.gif">
          <a:extLst>
            <a:ext uri="{FF2B5EF4-FFF2-40B4-BE49-F238E27FC236}">
              <a16:creationId xmlns:a16="http://schemas.microsoft.com/office/drawing/2014/main" id="{00000000-0008-0000-0A00-00001C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7" name="Picture 363" descr="https://apps.fldfs.com/SURVEY/Images/spacer.gif">
          <a:extLst>
            <a:ext uri="{FF2B5EF4-FFF2-40B4-BE49-F238E27FC236}">
              <a16:creationId xmlns:a16="http://schemas.microsoft.com/office/drawing/2014/main" id="{00000000-0008-0000-0A00-00001D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420</xdr:row>
      <xdr:rowOff>0</xdr:rowOff>
    </xdr:from>
    <xdr:to>
      <xdr:col>8</xdr:col>
      <xdr:colOff>9525</xdr:colOff>
      <xdr:row>420</xdr:row>
      <xdr:rowOff>9525</xdr:rowOff>
    </xdr:to>
    <xdr:pic>
      <xdr:nvPicPr>
        <xdr:cNvPr id="5918" name="Picture 363" descr="https://apps.fldfs.com/SURVEY/Images/spacer.gif">
          <a:extLst>
            <a:ext uri="{FF2B5EF4-FFF2-40B4-BE49-F238E27FC236}">
              <a16:creationId xmlns:a16="http://schemas.microsoft.com/office/drawing/2014/main" id="{00000000-0008-0000-0A00-00001E170000}"/>
            </a:ext>
          </a:extLst>
        </xdr:cNvPr>
        <xdr:cNvPicPr>
          <a:picLocks noChangeAspect="1"/>
        </xdr:cNvPicPr>
      </xdr:nvPicPr>
      <xdr:blipFill>
        <a:blip xmlns:r="http://schemas.openxmlformats.org/officeDocument/2006/relationships" r:embed="rId1"/>
        <a:stretch>
          <a:fillRect/>
        </a:stretch>
      </xdr:blipFill>
      <xdr:spPr bwMode="auto">
        <a:xfrm>
          <a:off x="1400175" y="815816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19" name="Picture 363" descr="https://apps.fldfs.com/SURVEY/Images/spacer.gif">
          <a:extLst>
            <a:ext uri="{FF2B5EF4-FFF2-40B4-BE49-F238E27FC236}">
              <a16:creationId xmlns:a16="http://schemas.microsoft.com/office/drawing/2014/main" id="{00000000-0008-0000-0A00-00001F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0" name="Picture 363" descr="https://apps.fldfs.com/SURVEY/Images/spacer.gif">
          <a:extLst>
            <a:ext uri="{FF2B5EF4-FFF2-40B4-BE49-F238E27FC236}">
              <a16:creationId xmlns:a16="http://schemas.microsoft.com/office/drawing/2014/main" id="{00000000-0008-0000-0A00-000020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1" name="Picture 363" descr="https://apps.fldfs.com/SURVEY/Images/spacer.gif">
          <a:extLst>
            <a:ext uri="{FF2B5EF4-FFF2-40B4-BE49-F238E27FC236}">
              <a16:creationId xmlns:a16="http://schemas.microsoft.com/office/drawing/2014/main" id="{00000000-0008-0000-0A00-000021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2" name="Picture 363" descr="https://apps.fldfs.com/SURVEY/Images/spacer.gif">
          <a:extLst>
            <a:ext uri="{FF2B5EF4-FFF2-40B4-BE49-F238E27FC236}">
              <a16:creationId xmlns:a16="http://schemas.microsoft.com/office/drawing/2014/main" id="{00000000-0008-0000-0A00-000022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3" name="Picture 363" descr="https://apps.fldfs.com/SURVEY/Images/spacer.gif">
          <a:extLst>
            <a:ext uri="{FF2B5EF4-FFF2-40B4-BE49-F238E27FC236}">
              <a16:creationId xmlns:a16="http://schemas.microsoft.com/office/drawing/2014/main" id="{00000000-0008-0000-0A00-000023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4" name="Picture 363" descr="https://apps.fldfs.com/SURVEY/Images/spacer.gif">
          <a:extLst>
            <a:ext uri="{FF2B5EF4-FFF2-40B4-BE49-F238E27FC236}">
              <a16:creationId xmlns:a16="http://schemas.microsoft.com/office/drawing/2014/main" id="{00000000-0008-0000-0A00-000024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5" name="Picture 363" descr="https://apps.fldfs.com/SURVEY/Images/spacer.gif">
          <a:extLst>
            <a:ext uri="{FF2B5EF4-FFF2-40B4-BE49-F238E27FC236}">
              <a16:creationId xmlns:a16="http://schemas.microsoft.com/office/drawing/2014/main" id="{00000000-0008-0000-0A00-000025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6" name="Picture 363" descr="https://apps.fldfs.com/SURVEY/Images/spacer.gif">
          <a:extLst>
            <a:ext uri="{FF2B5EF4-FFF2-40B4-BE49-F238E27FC236}">
              <a16:creationId xmlns:a16="http://schemas.microsoft.com/office/drawing/2014/main" id="{00000000-0008-0000-0A00-000026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7" name="Picture 363" descr="https://apps.fldfs.com/SURVEY/Images/spacer.gif">
          <a:extLst>
            <a:ext uri="{FF2B5EF4-FFF2-40B4-BE49-F238E27FC236}">
              <a16:creationId xmlns:a16="http://schemas.microsoft.com/office/drawing/2014/main" id="{00000000-0008-0000-0A00-000027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8" name="Picture 363" descr="https://apps.fldfs.com/SURVEY/Images/spacer.gif">
          <a:extLst>
            <a:ext uri="{FF2B5EF4-FFF2-40B4-BE49-F238E27FC236}">
              <a16:creationId xmlns:a16="http://schemas.microsoft.com/office/drawing/2014/main" id="{00000000-0008-0000-0A00-000028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29" name="Picture 363" descr="https://apps.fldfs.com/SURVEY/Images/spacer.gif">
          <a:extLst>
            <a:ext uri="{FF2B5EF4-FFF2-40B4-BE49-F238E27FC236}">
              <a16:creationId xmlns:a16="http://schemas.microsoft.com/office/drawing/2014/main" id="{00000000-0008-0000-0A00-000029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0" name="Picture 363" descr="https://apps.fldfs.com/SURVEY/Images/spacer.gif">
          <a:extLst>
            <a:ext uri="{FF2B5EF4-FFF2-40B4-BE49-F238E27FC236}">
              <a16:creationId xmlns:a16="http://schemas.microsoft.com/office/drawing/2014/main" id="{00000000-0008-0000-0A00-00002A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1" name="Picture 363" descr="https://apps.fldfs.com/SURVEY/Images/spacer.gif">
          <a:extLst>
            <a:ext uri="{FF2B5EF4-FFF2-40B4-BE49-F238E27FC236}">
              <a16:creationId xmlns:a16="http://schemas.microsoft.com/office/drawing/2014/main" id="{00000000-0008-0000-0A00-00002B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2" name="Picture 363" descr="https://apps.fldfs.com/SURVEY/Images/spacer.gif">
          <a:extLst>
            <a:ext uri="{FF2B5EF4-FFF2-40B4-BE49-F238E27FC236}">
              <a16:creationId xmlns:a16="http://schemas.microsoft.com/office/drawing/2014/main" id="{00000000-0008-0000-0A00-00002C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3" name="Picture 363" descr="https://apps.fldfs.com/SURVEY/Images/spacer.gif">
          <a:extLst>
            <a:ext uri="{FF2B5EF4-FFF2-40B4-BE49-F238E27FC236}">
              <a16:creationId xmlns:a16="http://schemas.microsoft.com/office/drawing/2014/main" id="{00000000-0008-0000-0A00-00002D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4" name="Picture 363" descr="https://apps.fldfs.com/SURVEY/Images/spacer.gif">
          <a:extLst>
            <a:ext uri="{FF2B5EF4-FFF2-40B4-BE49-F238E27FC236}">
              <a16:creationId xmlns:a16="http://schemas.microsoft.com/office/drawing/2014/main" id="{00000000-0008-0000-0A00-00002E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5" name="Picture 363" descr="https://apps.fldfs.com/SURVEY/Images/spacer.gif">
          <a:extLst>
            <a:ext uri="{FF2B5EF4-FFF2-40B4-BE49-F238E27FC236}">
              <a16:creationId xmlns:a16="http://schemas.microsoft.com/office/drawing/2014/main" id="{00000000-0008-0000-0A00-00002F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6" name="Picture 363" descr="https://apps.fldfs.com/SURVEY/Images/spacer.gif">
          <a:extLst>
            <a:ext uri="{FF2B5EF4-FFF2-40B4-BE49-F238E27FC236}">
              <a16:creationId xmlns:a16="http://schemas.microsoft.com/office/drawing/2014/main" id="{00000000-0008-0000-0A00-000030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7" name="Picture 363" descr="https://apps.fldfs.com/SURVEY/Images/spacer.gif">
          <a:extLst>
            <a:ext uri="{FF2B5EF4-FFF2-40B4-BE49-F238E27FC236}">
              <a16:creationId xmlns:a16="http://schemas.microsoft.com/office/drawing/2014/main" id="{00000000-0008-0000-0A00-000031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8" name="Picture 363" descr="https://apps.fldfs.com/SURVEY/Images/spacer.gif">
          <a:extLst>
            <a:ext uri="{FF2B5EF4-FFF2-40B4-BE49-F238E27FC236}">
              <a16:creationId xmlns:a16="http://schemas.microsoft.com/office/drawing/2014/main" id="{00000000-0008-0000-0A00-000032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421</xdr:row>
      <xdr:rowOff>0</xdr:rowOff>
    </xdr:from>
    <xdr:to>
      <xdr:col>8</xdr:col>
      <xdr:colOff>9525</xdr:colOff>
      <xdr:row>421</xdr:row>
      <xdr:rowOff>9525</xdr:rowOff>
    </xdr:to>
    <xdr:pic>
      <xdr:nvPicPr>
        <xdr:cNvPr id="5939" name="Picture 363" descr="https://apps.fldfs.com/SURVEY/Images/spacer.gif">
          <a:extLst>
            <a:ext uri="{FF2B5EF4-FFF2-40B4-BE49-F238E27FC236}">
              <a16:creationId xmlns:a16="http://schemas.microsoft.com/office/drawing/2014/main" id="{00000000-0008-0000-0A00-000033170000}"/>
            </a:ext>
          </a:extLst>
        </xdr:cNvPr>
        <xdr:cNvPicPr>
          <a:picLocks noChangeAspect="1"/>
        </xdr:cNvPicPr>
      </xdr:nvPicPr>
      <xdr:blipFill>
        <a:blip xmlns:r="http://schemas.openxmlformats.org/officeDocument/2006/relationships" r:embed="rId1"/>
        <a:stretch>
          <a:fillRect/>
        </a:stretch>
      </xdr:blipFill>
      <xdr:spPr bwMode="auto">
        <a:xfrm>
          <a:off x="1400175" y="817721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0" name="Picture 363" descr="https://apps.fldfs.com/SURVEY/Images/spacer.gif">
          <a:extLst>
            <a:ext uri="{FF2B5EF4-FFF2-40B4-BE49-F238E27FC236}">
              <a16:creationId xmlns:a16="http://schemas.microsoft.com/office/drawing/2014/main" id="{00000000-0008-0000-0A00-000034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1" name="Picture 363" descr="https://apps.fldfs.com/SURVEY/Images/spacer.gif">
          <a:extLst>
            <a:ext uri="{FF2B5EF4-FFF2-40B4-BE49-F238E27FC236}">
              <a16:creationId xmlns:a16="http://schemas.microsoft.com/office/drawing/2014/main" id="{00000000-0008-0000-0A00-000035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2" name="Picture 363" descr="https://apps.fldfs.com/SURVEY/Images/spacer.gif">
          <a:extLst>
            <a:ext uri="{FF2B5EF4-FFF2-40B4-BE49-F238E27FC236}">
              <a16:creationId xmlns:a16="http://schemas.microsoft.com/office/drawing/2014/main" id="{00000000-0008-0000-0A00-000036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3" name="Picture 363" descr="https://apps.fldfs.com/SURVEY/Images/spacer.gif">
          <a:extLst>
            <a:ext uri="{FF2B5EF4-FFF2-40B4-BE49-F238E27FC236}">
              <a16:creationId xmlns:a16="http://schemas.microsoft.com/office/drawing/2014/main" id="{00000000-0008-0000-0A00-000037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4" name="Picture 363" descr="https://apps.fldfs.com/SURVEY/Images/spacer.gif">
          <a:extLst>
            <a:ext uri="{FF2B5EF4-FFF2-40B4-BE49-F238E27FC236}">
              <a16:creationId xmlns:a16="http://schemas.microsoft.com/office/drawing/2014/main" id="{00000000-0008-0000-0A00-000038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5" name="Picture 363" descr="https://apps.fldfs.com/SURVEY/Images/spacer.gif">
          <a:extLst>
            <a:ext uri="{FF2B5EF4-FFF2-40B4-BE49-F238E27FC236}">
              <a16:creationId xmlns:a16="http://schemas.microsoft.com/office/drawing/2014/main" id="{00000000-0008-0000-0A00-000039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6" name="Picture 363" descr="https://apps.fldfs.com/SURVEY/Images/spacer.gif">
          <a:extLst>
            <a:ext uri="{FF2B5EF4-FFF2-40B4-BE49-F238E27FC236}">
              <a16:creationId xmlns:a16="http://schemas.microsoft.com/office/drawing/2014/main" id="{00000000-0008-0000-0A00-00003A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7" name="Picture 363" descr="https://apps.fldfs.com/SURVEY/Images/spacer.gif">
          <a:extLst>
            <a:ext uri="{FF2B5EF4-FFF2-40B4-BE49-F238E27FC236}">
              <a16:creationId xmlns:a16="http://schemas.microsoft.com/office/drawing/2014/main" id="{00000000-0008-0000-0A00-00003B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8" name="Picture 363" descr="https://apps.fldfs.com/SURVEY/Images/spacer.gif">
          <a:extLst>
            <a:ext uri="{FF2B5EF4-FFF2-40B4-BE49-F238E27FC236}">
              <a16:creationId xmlns:a16="http://schemas.microsoft.com/office/drawing/2014/main" id="{00000000-0008-0000-0A00-00003C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49" name="Picture 363" descr="https://apps.fldfs.com/SURVEY/Images/spacer.gif">
          <a:extLst>
            <a:ext uri="{FF2B5EF4-FFF2-40B4-BE49-F238E27FC236}">
              <a16:creationId xmlns:a16="http://schemas.microsoft.com/office/drawing/2014/main" id="{00000000-0008-0000-0A00-00003D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0" name="Picture 363" descr="https://apps.fldfs.com/SURVEY/Images/spacer.gif">
          <a:extLst>
            <a:ext uri="{FF2B5EF4-FFF2-40B4-BE49-F238E27FC236}">
              <a16:creationId xmlns:a16="http://schemas.microsoft.com/office/drawing/2014/main" id="{00000000-0008-0000-0A00-00003E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1" name="Picture 363" descr="https://apps.fldfs.com/SURVEY/Images/spacer.gif">
          <a:extLst>
            <a:ext uri="{FF2B5EF4-FFF2-40B4-BE49-F238E27FC236}">
              <a16:creationId xmlns:a16="http://schemas.microsoft.com/office/drawing/2014/main" id="{00000000-0008-0000-0A00-00003F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2" name="Picture 363" descr="https://apps.fldfs.com/SURVEY/Images/spacer.gif">
          <a:extLst>
            <a:ext uri="{FF2B5EF4-FFF2-40B4-BE49-F238E27FC236}">
              <a16:creationId xmlns:a16="http://schemas.microsoft.com/office/drawing/2014/main" id="{00000000-0008-0000-0A00-000040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3" name="Picture 363" descr="https://apps.fldfs.com/SURVEY/Images/spacer.gif">
          <a:extLst>
            <a:ext uri="{FF2B5EF4-FFF2-40B4-BE49-F238E27FC236}">
              <a16:creationId xmlns:a16="http://schemas.microsoft.com/office/drawing/2014/main" id="{00000000-0008-0000-0A00-000041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4" name="Picture 363" descr="https://apps.fldfs.com/SURVEY/Images/spacer.gif">
          <a:extLst>
            <a:ext uri="{FF2B5EF4-FFF2-40B4-BE49-F238E27FC236}">
              <a16:creationId xmlns:a16="http://schemas.microsoft.com/office/drawing/2014/main" id="{00000000-0008-0000-0A00-000042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5" name="Picture 363" descr="https://apps.fldfs.com/SURVEY/Images/spacer.gif">
          <a:extLst>
            <a:ext uri="{FF2B5EF4-FFF2-40B4-BE49-F238E27FC236}">
              <a16:creationId xmlns:a16="http://schemas.microsoft.com/office/drawing/2014/main" id="{00000000-0008-0000-0A00-000043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6" name="Picture 363" descr="https://apps.fldfs.com/SURVEY/Images/spacer.gif">
          <a:extLst>
            <a:ext uri="{FF2B5EF4-FFF2-40B4-BE49-F238E27FC236}">
              <a16:creationId xmlns:a16="http://schemas.microsoft.com/office/drawing/2014/main" id="{00000000-0008-0000-0A00-000044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7" name="Picture 363" descr="https://apps.fldfs.com/SURVEY/Images/spacer.gif">
          <a:extLst>
            <a:ext uri="{FF2B5EF4-FFF2-40B4-BE49-F238E27FC236}">
              <a16:creationId xmlns:a16="http://schemas.microsoft.com/office/drawing/2014/main" id="{00000000-0008-0000-0A00-000045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8" name="Picture 363" descr="https://apps.fldfs.com/SURVEY/Images/spacer.gif">
          <a:extLst>
            <a:ext uri="{FF2B5EF4-FFF2-40B4-BE49-F238E27FC236}">
              <a16:creationId xmlns:a16="http://schemas.microsoft.com/office/drawing/2014/main" id="{00000000-0008-0000-0A00-000046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59" name="Picture 363" descr="https://apps.fldfs.com/SURVEY/Images/spacer.gif">
          <a:extLst>
            <a:ext uri="{FF2B5EF4-FFF2-40B4-BE49-F238E27FC236}">
              <a16:creationId xmlns:a16="http://schemas.microsoft.com/office/drawing/2014/main" id="{00000000-0008-0000-0A00-000047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422</xdr:row>
      <xdr:rowOff>0</xdr:rowOff>
    </xdr:from>
    <xdr:to>
      <xdr:col>8</xdr:col>
      <xdr:colOff>9525</xdr:colOff>
      <xdr:row>422</xdr:row>
      <xdr:rowOff>9525</xdr:rowOff>
    </xdr:to>
    <xdr:pic>
      <xdr:nvPicPr>
        <xdr:cNvPr id="5960" name="Picture 363" descr="https://apps.fldfs.com/SURVEY/Images/spacer.gif">
          <a:extLst>
            <a:ext uri="{FF2B5EF4-FFF2-40B4-BE49-F238E27FC236}">
              <a16:creationId xmlns:a16="http://schemas.microsoft.com/office/drawing/2014/main" id="{00000000-0008-0000-0A00-000048170000}"/>
            </a:ext>
          </a:extLst>
        </xdr:cNvPr>
        <xdr:cNvPicPr>
          <a:picLocks noChangeAspect="1"/>
        </xdr:cNvPicPr>
      </xdr:nvPicPr>
      <xdr:blipFill>
        <a:blip xmlns:r="http://schemas.openxmlformats.org/officeDocument/2006/relationships" r:embed="rId1"/>
        <a:stretch>
          <a:fillRect/>
        </a:stretch>
      </xdr:blipFill>
      <xdr:spPr bwMode="auto">
        <a:xfrm>
          <a:off x="1400175" y="819626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1" name="Picture 363" descr="https://apps.fldfs.com/SURVEY/Images/spacer.gif">
          <a:extLst>
            <a:ext uri="{FF2B5EF4-FFF2-40B4-BE49-F238E27FC236}">
              <a16:creationId xmlns:a16="http://schemas.microsoft.com/office/drawing/2014/main" id="{00000000-0008-0000-0A00-000049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2" name="Picture 363" descr="https://apps.fldfs.com/SURVEY/Images/spacer.gif">
          <a:extLst>
            <a:ext uri="{FF2B5EF4-FFF2-40B4-BE49-F238E27FC236}">
              <a16:creationId xmlns:a16="http://schemas.microsoft.com/office/drawing/2014/main" id="{00000000-0008-0000-0A00-00004A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3" name="Picture 363" descr="https://apps.fldfs.com/SURVEY/Images/spacer.gif">
          <a:extLst>
            <a:ext uri="{FF2B5EF4-FFF2-40B4-BE49-F238E27FC236}">
              <a16:creationId xmlns:a16="http://schemas.microsoft.com/office/drawing/2014/main" id="{00000000-0008-0000-0A00-00004B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4" name="Picture 363" descr="https://apps.fldfs.com/SURVEY/Images/spacer.gif">
          <a:extLst>
            <a:ext uri="{FF2B5EF4-FFF2-40B4-BE49-F238E27FC236}">
              <a16:creationId xmlns:a16="http://schemas.microsoft.com/office/drawing/2014/main" id="{00000000-0008-0000-0A00-00004C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5" name="Picture 363" descr="https://apps.fldfs.com/SURVEY/Images/spacer.gif">
          <a:extLst>
            <a:ext uri="{FF2B5EF4-FFF2-40B4-BE49-F238E27FC236}">
              <a16:creationId xmlns:a16="http://schemas.microsoft.com/office/drawing/2014/main" id="{00000000-0008-0000-0A00-00004D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6" name="Picture 363" descr="https://apps.fldfs.com/SURVEY/Images/spacer.gif">
          <a:extLst>
            <a:ext uri="{FF2B5EF4-FFF2-40B4-BE49-F238E27FC236}">
              <a16:creationId xmlns:a16="http://schemas.microsoft.com/office/drawing/2014/main" id="{00000000-0008-0000-0A00-00004E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7" name="Picture 363" descr="https://apps.fldfs.com/SURVEY/Images/spacer.gif">
          <a:extLst>
            <a:ext uri="{FF2B5EF4-FFF2-40B4-BE49-F238E27FC236}">
              <a16:creationId xmlns:a16="http://schemas.microsoft.com/office/drawing/2014/main" id="{00000000-0008-0000-0A00-00004F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8" name="Picture 363" descr="https://apps.fldfs.com/SURVEY/Images/spacer.gif">
          <a:extLst>
            <a:ext uri="{FF2B5EF4-FFF2-40B4-BE49-F238E27FC236}">
              <a16:creationId xmlns:a16="http://schemas.microsoft.com/office/drawing/2014/main" id="{00000000-0008-0000-0A00-000050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69" name="Picture 363" descr="https://apps.fldfs.com/SURVEY/Images/spacer.gif">
          <a:extLst>
            <a:ext uri="{FF2B5EF4-FFF2-40B4-BE49-F238E27FC236}">
              <a16:creationId xmlns:a16="http://schemas.microsoft.com/office/drawing/2014/main" id="{00000000-0008-0000-0A00-000051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0" name="Picture 363" descr="https://apps.fldfs.com/SURVEY/Images/spacer.gif">
          <a:extLst>
            <a:ext uri="{FF2B5EF4-FFF2-40B4-BE49-F238E27FC236}">
              <a16:creationId xmlns:a16="http://schemas.microsoft.com/office/drawing/2014/main" id="{00000000-0008-0000-0A00-000052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1" name="Picture 363" descr="https://apps.fldfs.com/SURVEY/Images/spacer.gif">
          <a:extLst>
            <a:ext uri="{FF2B5EF4-FFF2-40B4-BE49-F238E27FC236}">
              <a16:creationId xmlns:a16="http://schemas.microsoft.com/office/drawing/2014/main" id="{00000000-0008-0000-0A00-000053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2" name="Picture 363" descr="https://apps.fldfs.com/SURVEY/Images/spacer.gif">
          <a:extLst>
            <a:ext uri="{FF2B5EF4-FFF2-40B4-BE49-F238E27FC236}">
              <a16:creationId xmlns:a16="http://schemas.microsoft.com/office/drawing/2014/main" id="{00000000-0008-0000-0A00-000054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3" name="Picture 363" descr="https://apps.fldfs.com/SURVEY/Images/spacer.gif">
          <a:extLst>
            <a:ext uri="{FF2B5EF4-FFF2-40B4-BE49-F238E27FC236}">
              <a16:creationId xmlns:a16="http://schemas.microsoft.com/office/drawing/2014/main" id="{00000000-0008-0000-0A00-000055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4" name="Picture 363" descr="https://apps.fldfs.com/SURVEY/Images/spacer.gif">
          <a:extLst>
            <a:ext uri="{FF2B5EF4-FFF2-40B4-BE49-F238E27FC236}">
              <a16:creationId xmlns:a16="http://schemas.microsoft.com/office/drawing/2014/main" id="{00000000-0008-0000-0A00-000056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5" name="Picture 363" descr="https://apps.fldfs.com/SURVEY/Images/spacer.gif">
          <a:extLst>
            <a:ext uri="{FF2B5EF4-FFF2-40B4-BE49-F238E27FC236}">
              <a16:creationId xmlns:a16="http://schemas.microsoft.com/office/drawing/2014/main" id="{00000000-0008-0000-0A00-000057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6" name="Picture 363" descr="https://apps.fldfs.com/SURVEY/Images/spacer.gif">
          <a:extLst>
            <a:ext uri="{FF2B5EF4-FFF2-40B4-BE49-F238E27FC236}">
              <a16:creationId xmlns:a16="http://schemas.microsoft.com/office/drawing/2014/main" id="{00000000-0008-0000-0A00-000058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7" name="Picture 363" descr="https://apps.fldfs.com/SURVEY/Images/spacer.gif">
          <a:extLst>
            <a:ext uri="{FF2B5EF4-FFF2-40B4-BE49-F238E27FC236}">
              <a16:creationId xmlns:a16="http://schemas.microsoft.com/office/drawing/2014/main" id="{00000000-0008-0000-0A00-000059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8" name="Picture 363" descr="https://apps.fldfs.com/SURVEY/Images/spacer.gif">
          <a:extLst>
            <a:ext uri="{FF2B5EF4-FFF2-40B4-BE49-F238E27FC236}">
              <a16:creationId xmlns:a16="http://schemas.microsoft.com/office/drawing/2014/main" id="{00000000-0008-0000-0A00-00005A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79" name="Picture 363" descr="https://apps.fldfs.com/SURVEY/Images/spacer.gif">
          <a:extLst>
            <a:ext uri="{FF2B5EF4-FFF2-40B4-BE49-F238E27FC236}">
              <a16:creationId xmlns:a16="http://schemas.microsoft.com/office/drawing/2014/main" id="{00000000-0008-0000-0A00-00005B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80" name="Picture 363" descr="https://apps.fldfs.com/SURVEY/Images/spacer.gif">
          <a:extLst>
            <a:ext uri="{FF2B5EF4-FFF2-40B4-BE49-F238E27FC236}">
              <a16:creationId xmlns:a16="http://schemas.microsoft.com/office/drawing/2014/main" id="{00000000-0008-0000-0A00-00005C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423</xdr:row>
      <xdr:rowOff>0</xdr:rowOff>
    </xdr:from>
    <xdr:to>
      <xdr:col>8</xdr:col>
      <xdr:colOff>9525</xdr:colOff>
      <xdr:row>423</xdr:row>
      <xdr:rowOff>9525</xdr:rowOff>
    </xdr:to>
    <xdr:pic>
      <xdr:nvPicPr>
        <xdr:cNvPr id="5981" name="Picture 363" descr="https://apps.fldfs.com/SURVEY/Images/spacer.gif">
          <a:extLst>
            <a:ext uri="{FF2B5EF4-FFF2-40B4-BE49-F238E27FC236}">
              <a16:creationId xmlns:a16="http://schemas.microsoft.com/office/drawing/2014/main" id="{00000000-0008-0000-0A00-00005D170000}"/>
            </a:ext>
          </a:extLst>
        </xdr:cNvPr>
        <xdr:cNvPicPr>
          <a:picLocks noChangeAspect="1"/>
        </xdr:cNvPicPr>
      </xdr:nvPicPr>
      <xdr:blipFill>
        <a:blip xmlns:r="http://schemas.openxmlformats.org/officeDocument/2006/relationships" r:embed="rId1"/>
        <a:stretch>
          <a:fillRect/>
        </a:stretch>
      </xdr:blipFill>
      <xdr:spPr bwMode="auto">
        <a:xfrm>
          <a:off x="1400175" y="821531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2" name="Picture 363" descr="https://apps.fldfs.com/SURVEY/Images/spacer.gif">
          <a:extLst>
            <a:ext uri="{FF2B5EF4-FFF2-40B4-BE49-F238E27FC236}">
              <a16:creationId xmlns:a16="http://schemas.microsoft.com/office/drawing/2014/main" id="{00000000-0008-0000-0A00-00005E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3" name="Picture 363" descr="https://apps.fldfs.com/SURVEY/Images/spacer.gif">
          <a:extLst>
            <a:ext uri="{FF2B5EF4-FFF2-40B4-BE49-F238E27FC236}">
              <a16:creationId xmlns:a16="http://schemas.microsoft.com/office/drawing/2014/main" id="{00000000-0008-0000-0A00-00005F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4" name="Picture 363" descr="https://apps.fldfs.com/SURVEY/Images/spacer.gif">
          <a:extLst>
            <a:ext uri="{FF2B5EF4-FFF2-40B4-BE49-F238E27FC236}">
              <a16:creationId xmlns:a16="http://schemas.microsoft.com/office/drawing/2014/main" id="{00000000-0008-0000-0A00-000060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5" name="Picture 363" descr="https://apps.fldfs.com/SURVEY/Images/spacer.gif">
          <a:extLst>
            <a:ext uri="{FF2B5EF4-FFF2-40B4-BE49-F238E27FC236}">
              <a16:creationId xmlns:a16="http://schemas.microsoft.com/office/drawing/2014/main" id="{00000000-0008-0000-0A00-000061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6" name="Picture 363" descr="https://apps.fldfs.com/SURVEY/Images/spacer.gif">
          <a:extLst>
            <a:ext uri="{FF2B5EF4-FFF2-40B4-BE49-F238E27FC236}">
              <a16:creationId xmlns:a16="http://schemas.microsoft.com/office/drawing/2014/main" id="{00000000-0008-0000-0A00-000062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7" name="Picture 363" descr="https://apps.fldfs.com/SURVEY/Images/spacer.gif">
          <a:extLst>
            <a:ext uri="{FF2B5EF4-FFF2-40B4-BE49-F238E27FC236}">
              <a16:creationId xmlns:a16="http://schemas.microsoft.com/office/drawing/2014/main" id="{00000000-0008-0000-0A00-000063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8" name="Picture 363" descr="https://apps.fldfs.com/SURVEY/Images/spacer.gif">
          <a:extLst>
            <a:ext uri="{FF2B5EF4-FFF2-40B4-BE49-F238E27FC236}">
              <a16:creationId xmlns:a16="http://schemas.microsoft.com/office/drawing/2014/main" id="{00000000-0008-0000-0A00-000064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89" name="Picture 363" descr="https://apps.fldfs.com/SURVEY/Images/spacer.gif">
          <a:extLst>
            <a:ext uri="{FF2B5EF4-FFF2-40B4-BE49-F238E27FC236}">
              <a16:creationId xmlns:a16="http://schemas.microsoft.com/office/drawing/2014/main" id="{00000000-0008-0000-0A00-000065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0" name="Picture 363" descr="https://apps.fldfs.com/SURVEY/Images/spacer.gif">
          <a:extLst>
            <a:ext uri="{FF2B5EF4-FFF2-40B4-BE49-F238E27FC236}">
              <a16:creationId xmlns:a16="http://schemas.microsoft.com/office/drawing/2014/main" id="{00000000-0008-0000-0A00-000066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1" name="Picture 363" descr="https://apps.fldfs.com/SURVEY/Images/spacer.gif">
          <a:extLst>
            <a:ext uri="{FF2B5EF4-FFF2-40B4-BE49-F238E27FC236}">
              <a16:creationId xmlns:a16="http://schemas.microsoft.com/office/drawing/2014/main" id="{00000000-0008-0000-0A00-000067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2" name="Picture 363" descr="https://apps.fldfs.com/SURVEY/Images/spacer.gif">
          <a:extLst>
            <a:ext uri="{FF2B5EF4-FFF2-40B4-BE49-F238E27FC236}">
              <a16:creationId xmlns:a16="http://schemas.microsoft.com/office/drawing/2014/main" id="{00000000-0008-0000-0A00-000068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3" name="Picture 363" descr="https://apps.fldfs.com/SURVEY/Images/spacer.gif">
          <a:extLst>
            <a:ext uri="{FF2B5EF4-FFF2-40B4-BE49-F238E27FC236}">
              <a16:creationId xmlns:a16="http://schemas.microsoft.com/office/drawing/2014/main" id="{00000000-0008-0000-0A00-000069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4" name="Picture 363" descr="https://apps.fldfs.com/SURVEY/Images/spacer.gif">
          <a:extLst>
            <a:ext uri="{FF2B5EF4-FFF2-40B4-BE49-F238E27FC236}">
              <a16:creationId xmlns:a16="http://schemas.microsoft.com/office/drawing/2014/main" id="{00000000-0008-0000-0A00-00006A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5" name="Picture 363" descr="https://apps.fldfs.com/SURVEY/Images/spacer.gif">
          <a:extLst>
            <a:ext uri="{FF2B5EF4-FFF2-40B4-BE49-F238E27FC236}">
              <a16:creationId xmlns:a16="http://schemas.microsoft.com/office/drawing/2014/main" id="{00000000-0008-0000-0A00-00006B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6" name="Picture 363" descr="https://apps.fldfs.com/SURVEY/Images/spacer.gif">
          <a:extLst>
            <a:ext uri="{FF2B5EF4-FFF2-40B4-BE49-F238E27FC236}">
              <a16:creationId xmlns:a16="http://schemas.microsoft.com/office/drawing/2014/main" id="{00000000-0008-0000-0A00-00006C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7" name="Picture 363" descr="https://apps.fldfs.com/SURVEY/Images/spacer.gif">
          <a:extLst>
            <a:ext uri="{FF2B5EF4-FFF2-40B4-BE49-F238E27FC236}">
              <a16:creationId xmlns:a16="http://schemas.microsoft.com/office/drawing/2014/main" id="{00000000-0008-0000-0A00-00006D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8" name="Picture 363" descr="https://apps.fldfs.com/SURVEY/Images/spacer.gif">
          <a:extLst>
            <a:ext uri="{FF2B5EF4-FFF2-40B4-BE49-F238E27FC236}">
              <a16:creationId xmlns:a16="http://schemas.microsoft.com/office/drawing/2014/main" id="{00000000-0008-0000-0A00-00006E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5999" name="Picture 363" descr="https://apps.fldfs.com/SURVEY/Images/spacer.gif">
          <a:extLst>
            <a:ext uri="{FF2B5EF4-FFF2-40B4-BE49-F238E27FC236}">
              <a16:creationId xmlns:a16="http://schemas.microsoft.com/office/drawing/2014/main" id="{00000000-0008-0000-0A00-00006F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6000" name="Picture 363" descr="https://apps.fldfs.com/SURVEY/Images/spacer.gif">
          <a:extLst>
            <a:ext uri="{FF2B5EF4-FFF2-40B4-BE49-F238E27FC236}">
              <a16:creationId xmlns:a16="http://schemas.microsoft.com/office/drawing/2014/main" id="{00000000-0008-0000-0A00-000070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6001" name="Picture 363" descr="https://apps.fldfs.com/SURVEY/Images/spacer.gif">
          <a:extLst>
            <a:ext uri="{FF2B5EF4-FFF2-40B4-BE49-F238E27FC236}">
              <a16:creationId xmlns:a16="http://schemas.microsoft.com/office/drawing/2014/main" id="{00000000-0008-0000-0A00-000071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424</xdr:row>
      <xdr:rowOff>0</xdr:rowOff>
    </xdr:from>
    <xdr:to>
      <xdr:col>8</xdr:col>
      <xdr:colOff>9525</xdr:colOff>
      <xdr:row>424</xdr:row>
      <xdr:rowOff>9525</xdr:rowOff>
    </xdr:to>
    <xdr:pic>
      <xdr:nvPicPr>
        <xdr:cNvPr id="6002" name="Picture 363" descr="https://apps.fldfs.com/SURVEY/Images/spacer.gif">
          <a:extLst>
            <a:ext uri="{FF2B5EF4-FFF2-40B4-BE49-F238E27FC236}">
              <a16:creationId xmlns:a16="http://schemas.microsoft.com/office/drawing/2014/main" id="{00000000-0008-0000-0A00-000072170000}"/>
            </a:ext>
          </a:extLst>
        </xdr:cNvPr>
        <xdr:cNvPicPr>
          <a:picLocks noChangeAspect="1"/>
        </xdr:cNvPicPr>
      </xdr:nvPicPr>
      <xdr:blipFill>
        <a:blip xmlns:r="http://schemas.openxmlformats.org/officeDocument/2006/relationships" r:embed="rId1"/>
        <a:stretch>
          <a:fillRect/>
        </a:stretch>
      </xdr:blipFill>
      <xdr:spPr bwMode="auto">
        <a:xfrm>
          <a:off x="1400175" y="823436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03" name="Picture 363" descr="https://apps.fldfs.com/SURVEY/Images/spacer.gif">
          <a:extLst>
            <a:ext uri="{FF2B5EF4-FFF2-40B4-BE49-F238E27FC236}">
              <a16:creationId xmlns:a16="http://schemas.microsoft.com/office/drawing/2014/main" id="{00000000-0008-0000-0A00-000073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04" name="Picture 363" descr="https://apps.fldfs.com/SURVEY/Images/spacer.gif">
          <a:extLst>
            <a:ext uri="{FF2B5EF4-FFF2-40B4-BE49-F238E27FC236}">
              <a16:creationId xmlns:a16="http://schemas.microsoft.com/office/drawing/2014/main" id="{00000000-0008-0000-0A00-000074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05" name="Picture 363" descr="https://apps.fldfs.com/SURVEY/Images/spacer.gif">
          <a:extLst>
            <a:ext uri="{FF2B5EF4-FFF2-40B4-BE49-F238E27FC236}">
              <a16:creationId xmlns:a16="http://schemas.microsoft.com/office/drawing/2014/main" id="{00000000-0008-0000-0A00-000075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06" name="Picture 363" descr="https://apps.fldfs.com/SURVEY/Images/spacer.gif">
          <a:extLst>
            <a:ext uri="{FF2B5EF4-FFF2-40B4-BE49-F238E27FC236}">
              <a16:creationId xmlns:a16="http://schemas.microsoft.com/office/drawing/2014/main" id="{00000000-0008-0000-0A00-000076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07" name="Picture 363" descr="https://apps.fldfs.com/SURVEY/Images/spacer.gif">
          <a:extLst>
            <a:ext uri="{FF2B5EF4-FFF2-40B4-BE49-F238E27FC236}">
              <a16:creationId xmlns:a16="http://schemas.microsoft.com/office/drawing/2014/main" id="{00000000-0008-0000-0A00-000077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08" name="Picture 363" descr="https://apps.fldfs.com/SURVEY/Images/spacer.gif">
          <a:extLst>
            <a:ext uri="{FF2B5EF4-FFF2-40B4-BE49-F238E27FC236}">
              <a16:creationId xmlns:a16="http://schemas.microsoft.com/office/drawing/2014/main" id="{00000000-0008-0000-0A00-000078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09" name="Picture 363" descr="https://apps.fldfs.com/SURVEY/Images/spacer.gif">
          <a:extLst>
            <a:ext uri="{FF2B5EF4-FFF2-40B4-BE49-F238E27FC236}">
              <a16:creationId xmlns:a16="http://schemas.microsoft.com/office/drawing/2014/main" id="{00000000-0008-0000-0A00-000079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0" name="Picture 363" descr="https://apps.fldfs.com/SURVEY/Images/spacer.gif">
          <a:extLst>
            <a:ext uri="{FF2B5EF4-FFF2-40B4-BE49-F238E27FC236}">
              <a16:creationId xmlns:a16="http://schemas.microsoft.com/office/drawing/2014/main" id="{00000000-0008-0000-0A00-00007A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1" name="Picture 363" descr="https://apps.fldfs.com/SURVEY/Images/spacer.gif">
          <a:extLst>
            <a:ext uri="{FF2B5EF4-FFF2-40B4-BE49-F238E27FC236}">
              <a16:creationId xmlns:a16="http://schemas.microsoft.com/office/drawing/2014/main" id="{00000000-0008-0000-0A00-00007B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2" name="Picture 363" descr="https://apps.fldfs.com/SURVEY/Images/spacer.gif">
          <a:extLst>
            <a:ext uri="{FF2B5EF4-FFF2-40B4-BE49-F238E27FC236}">
              <a16:creationId xmlns:a16="http://schemas.microsoft.com/office/drawing/2014/main" id="{00000000-0008-0000-0A00-00007C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3" name="Picture 363" descr="https://apps.fldfs.com/SURVEY/Images/spacer.gif">
          <a:extLst>
            <a:ext uri="{FF2B5EF4-FFF2-40B4-BE49-F238E27FC236}">
              <a16:creationId xmlns:a16="http://schemas.microsoft.com/office/drawing/2014/main" id="{00000000-0008-0000-0A00-00007D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4" name="Picture 363" descr="https://apps.fldfs.com/SURVEY/Images/spacer.gif">
          <a:extLst>
            <a:ext uri="{FF2B5EF4-FFF2-40B4-BE49-F238E27FC236}">
              <a16:creationId xmlns:a16="http://schemas.microsoft.com/office/drawing/2014/main" id="{00000000-0008-0000-0A00-00007E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5" name="Picture 363" descr="https://apps.fldfs.com/SURVEY/Images/spacer.gif">
          <a:extLst>
            <a:ext uri="{FF2B5EF4-FFF2-40B4-BE49-F238E27FC236}">
              <a16:creationId xmlns:a16="http://schemas.microsoft.com/office/drawing/2014/main" id="{00000000-0008-0000-0A00-00007F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6" name="Picture 363" descr="https://apps.fldfs.com/SURVEY/Images/spacer.gif">
          <a:extLst>
            <a:ext uri="{FF2B5EF4-FFF2-40B4-BE49-F238E27FC236}">
              <a16:creationId xmlns:a16="http://schemas.microsoft.com/office/drawing/2014/main" id="{00000000-0008-0000-0A00-000080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7" name="Picture 363" descr="https://apps.fldfs.com/SURVEY/Images/spacer.gif">
          <a:extLst>
            <a:ext uri="{FF2B5EF4-FFF2-40B4-BE49-F238E27FC236}">
              <a16:creationId xmlns:a16="http://schemas.microsoft.com/office/drawing/2014/main" id="{00000000-0008-0000-0A00-000081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8" name="Picture 363" descr="https://apps.fldfs.com/SURVEY/Images/spacer.gif">
          <a:extLst>
            <a:ext uri="{FF2B5EF4-FFF2-40B4-BE49-F238E27FC236}">
              <a16:creationId xmlns:a16="http://schemas.microsoft.com/office/drawing/2014/main" id="{00000000-0008-0000-0A00-000082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19" name="Picture 363" descr="https://apps.fldfs.com/SURVEY/Images/spacer.gif">
          <a:extLst>
            <a:ext uri="{FF2B5EF4-FFF2-40B4-BE49-F238E27FC236}">
              <a16:creationId xmlns:a16="http://schemas.microsoft.com/office/drawing/2014/main" id="{00000000-0008-0000-0A00-000083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20" name="Picture 363" descr="https://apps.fldfs.com/SURVEY/Images/spacer.gif">
          <a:extLst>
            <a:ext uri="{FF2B5EF4-FFF2-40B4-BE49-F238E27FC236}">
              <a16:creationId xmlns:a16="http://schemas.microsoft.com/office/drawing/2014/main" id="{00000000-0008-0000-0A00-000084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21" name="Picture 363" descr="https://apps.fldfs.com/SURVEY/Images/spacer.gif">
          <a:extLst>
            <a:ext uri="{FF2B5EF4-FFF2-40B4-BE49-F238E27FC236}">
              <a16:creationId xmlns:a16="http://schemas.microsoft.com/office/drawing/2014/main" id="{00000000-0008-0000-0A00-000085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22" name="Picture 363" descr="https://apps.fldfs.com/SURVEY/Images/spacer.gif">
          <a:extLst>
            <a:ext uri="{FF2B5EF4-FFF2-40B4-BE49-F238E27FC236}">
              <a16:creationId xmlns:a16="http://schemas.microsoft.com/office/drawing/2014/main" id="{00000000-0008-0000-0A00-000086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425</xdr:row>
      <xdr:rowOff>0</xdr:rowOff>
    </xdr:from>
    <xdr:to>
      <xdr:col>8</xdr:col>
      <xdr:colOff>9525</xdr:colOff>
      <xdr:row>425</xdr:row>
      <xdr:rowOff>9525</xdr:rowOff>
    </xdr:to>
    <xdr:pic>
      <xdr:nvPicPr>
        <xdr:cNvPr id="6023" name="Picture 363" descr="https://apps.fldfs.com/SURVEY/Images/spacer.gif">
          <a:extLst>
            <a:ext uri="{FF2B5EF4-FFF2-40B4-BE49-F238E27FC236}">
              <a16:creationId xmlns:a16="http://schemas.microsoft.com/office/drawing/2014/main" id="{00000000-0008-0000-0A00-000087170000}"/>
            </a:ext>
          </a:extLst>
        </xdr:cNvPr>
        <xdr:cNvPicPr>
          <a:picLocks noChangeAspect="1"/>
        </xdr:cNvPicPr>
      </xdr:nvPicPr>
      <xdr:blipFill>
        <a:blip xmlns:r="http://schemas.openxmlformats.org/officeDocument/2006/relationships" r:embed="rId1"/>
        <a:stretch>
          <a:fillRect/>
        </a:stretch>
      </xdr:blipFill>
      <xdr:spPr bwMode="auto">
        <a:xfrm>
          <a:off x="1400175" y="825341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24" name="Picture 363" descr="https://apps.fldfs.com/SURVEY/Images/spacer.gif">
          <a:extLst>
            <a:ext uri="{FF2B5EF4-FFF2-40B4-BE49-F238E27FC236}">
              <a16:creationId xmlns:a16="http://schemas.microsoft.com/office/drawing/2014/main" id="{00000000-0008-0000-0A00-000088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25" name="Picture 363" descr="https://apps.fldfs.com/SURVEY/Images/spacer.gif">
          <a:extLst>
            <a:ext uri="{FF2B5EF4-FFF2-40B4-BE49-F238E27FC236}">
              <a16:creationId xmlns:a16="http://schemas.microsoft.com/office/drawing/2014/main" id="{00000000-0008-0000-0A00-000089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26" name="Picture 363" descr="https://apps.fldfs.com/SURVEY/Images/spacer.gif">
          <a:extLst>
            <a:ext uri="{FF2B5EF4-FFF2-40B4-BE49-F238E27FC236}">
              <a16:creationId xmlns:a16="http://schemas.microsoft.com/office/drawing/2014/main" id="{00000000-0008-0000-0A00-00008A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27" name="Picture 363" descr="https://apps.fldfs.com/SURVEY/Images/spacer.gif">
          <a:extLst>
            <a:ext uri="{FF2B5EF4-FFF2-40B4-BE49-F238E27FC236}">
              <a16:creationId xmlns:a16="http://schemas.microsoft.com/office/drawing/2014/main" id="{00000000-0008-0000-0A00-00008B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28" name="Picture 363" descr="https://apps.fldfs.com/SURVEY/Images/spacer.gif">
          <a:extLst>
            <a:ext uri="{FF2B5EF4-FFF2-40B4-BE49-F238E27FC236}">
              <a16:creationId xmlns:a16="http://schemas.microsoft.com/office/drawing/2014/main" id="{00000000-0008-0000-0A00-00008C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29" name="Picture 363" descr="https://apps.fldfs.com/SURVEY/Images/spacer.gif">
          <a:extLst>
            <a:ext uri="{FF2B5EF4-FFF2-40B4-BE49-F238E27FC236}">
              <a16:creationId xmlns:a16="http://schemas.microsoft.com/office/drawing/2014/main" id="{00000000-0008-0000-0A00-00008D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0" name="Picture 363" descr="https://apps.fldfs.com/SURVEY/Images/spacer.gif">
          <a:extLst>
            <a:ext uri="{FF2B5EF4-FFF2-40B4-BE49-F238E27FC236}">
              <a16:creationId xmlns:a16="http://schemas.microsoft.com/office/drawing/2014/main" id="{00000000-0008-0000-0A00-00008E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1" name="Picture 363" descr="https://apps.fldfs.com/SURVEY/Images/spacer.gif">
          <a:extLst>
            <a:ext uri="{FF2B5EF4-FFF2-40B4-BE49-F238E27FC236}">
              <a16:creationId xmlns:a16="http://schemas.microsoft.com/office/drawing/2014/main" id="{00000000-0008-0000-0A00-00008F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2" name="Picture 363" descr="https://apps.fldfs.com/SURVEY/Images/spacer.gif">
          <a:extLst>
            <a:ext uri="{FF2B5EF4-FFF2-40B4-BE49-F238E27FC236}">
              <a16:creationId xmlns:a16="http://schemas.microsoft.com/office/drawing/2014/main" id="{00000000-0008-0000-0A00-000090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3" name="Picture 363" descr="https://apps.fldfs.com/SURVEY/Images/spacer.gif">
          <a:extLst>
            <a:ext uri="{FF2B5EF4-FFF2-40B4-BE49-F238E27FC236}">
              <a16:creationId xmlns:a16="http://schemas.microsoft.com/office/drawing/2014/main" id="{00000000-0008-0000-0A00-000091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4" name="Picture 363" descr="https://apps.fldfs.com/SURVEY/Images/spacer.gif">
          <a:extLst>
            <a:ext uri="{FF2B5EF4-FFF2-40B4-BE49-F238E27FC236}">
              <a16:creationId xmlns:a16="http://schemas.microsoft.com/office/drawing/2014/main" id="{00000000-0008-0000-0A00-000092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5" name="Picture 363" descr="https://apps.fldfs.com/SURVEY/Images/spacer.gif">
          <a:extLst>
            <a:ext uri="{FF2B5EF4-FFF2-40B4-BE49-F238E27FC236}">
              <a16:creationId xmlns:a16="http://schemas.microsoft.com/office/drawing/2014/main" id="{00000000-0008-0000-0A00-000093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6" name="Picture 363" descr="https://apps.fldfs.com/SURVEY/Images/spacer.gif">
          <a:extLst>
            <a:ext uri="{FF2B5EF4-FFF2-40B4-BE49-F238E27FC236}">
              <a16:creationId xmlns:a16="http://schemas.microsoft.com/office/drawing/2014/main" id="{00000000-0008-0000-0A00-000094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7" name="Picture 363" descr="https://apps.fldfs.com/SURVEY/Images/spacer.gif">
          <a:extLst>
            <a:ext uri="{FF2B5EF4-FFF2-40B4-BE49-F238E27FC236}">
              <a16:creationId xmlns:a16="http://schemas.microsoft.com/office/drawing/2014/main" id="{00000000-0008-0000-0A00-000095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8" name="Picture 363" descr="https://apps.fldfs.com/SURVEY/Images/spacer.gif">
          <a:extLst>
            <a:ext uri="{FF2B5EF4-FFF2-40B4-BE49-F238E27FC236}">
              <a16:creationId xmlns:a16="http://schemas.microsoft.com/office/drawing/2014/main" id="{00000000-0008-0000-0A00-000096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39" name="Picture 363" descr="https://apps.fldfs.com/SURVEY/Images/spacer.gif">
          <a:extLst>
            <a:ext uri="{FF2B5EF4-FFF2-40B4-BE49-F238E27FC236}">
              <a16:creationId xmlns:a16="http://schemas.microsoft.com/office/drawing/2014/main" id="{00000000-0008-0000-0A00-000097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40" name="Picture 363" descr="https://apps.fldfs.com/SURVEY/Images/spacer.gif">
          <a:extLst>
            <a:ext uri="{FF2B5EF4-FFF2-40B4-BE49-F238E27FC236}">
              <a16:creationId xmlns:a16="http://schemas.microsoft.com/office/drawing/2014/main" id="{00000000-0008-0000-0A00-000098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41" name="Picture 363" descr="https://apps.fldfs.com/SURVEY/Images/spacer.gif">
          <a:extLst>
            <a:ext uri="{FF2B5EF4-FFF2-40B4-BE49-F238E27FC236}">
              <a16:creationId xmlns:a16="http://schemas.microsoft.com/office/drawing/2014/main" id="{00000000-0008-0000-0A00-000099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42" name="Picture 363" descr="https://apps.fldfs.com/SURVEY/Images/spacer.gif">
          <a:extLst>
            <a:ext uri="{FF2B5EF4-FFF2-40B4-BE49-F238E27FC236}">
              <a16:creationId xmlns:a16="http://schemas.microsoft.com/office/drawing/2014/main" id="{00000000-0008-0000-0A00-00009A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43" name="Picture 363" descr="https://apps.fldfs.com/SURVEY/Images/spacer.gif">
          <a:extLst>
            <a:ext uri="{FF2B5EF4-FFF2-40B4-BE49-F238E27FC236}">
              <a16:creationId xmlns:a16="http://schemas.microsoft.com/office/drawing/2014/main" id="{00000000-0008-0000-0A00-00009B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426</xdr:row>
      <xdr:rowOff>0</xdr:rowOff>
    </xdr:from>
    <xdr:to>
      <xdr:col>8</xdr:col>
      <xdr:colOff>9525</xdr:colOff>
      <xdr:row>426</xdr:row>
      <xdr:rowOff>9525</xdr:rowOff>
    </xdr:to>
    <xdr:pic>
      <xdr:nvPicPr>
        <xdr:cNvPr id="6044" name="Picture 363" descr="https://apps.fldfs.com/SURVEY/Images/spacer.gif">
          <a:extLst>
            <a:ext uri="{FF2B5EF4-FFF2-40B4-BE49-F238E27FC236}">
              <a16:creationId xmlns:a16="http://schemas.microsoft.com/office/drawing/2014/main" id="{00000000-0008-0000-0A00-00009C170000}"/>
            </a:ext>
          </a:extLst>
        </xdr:cNvPr>
        <xdr:cNvPicPr>
          <a:picLocks noChangeAspect="1"/>
        </xdr:cNvPicPr>
      </xdr:nvPicPr>
      <xdr:blipFill>
        <a:blip xmlns:r="http://schemas.openxmlformats.org/officeDocument/2006/relationships" r:embed="rId1"/>
        <a:stretch>
          <a:fillRect/>
        </a:stretch>
      </xdr:blipFill>
      <xdr:spPr bwMode="auto">
        <a:xfrm>
          <a:off x="1400175" y="827246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45" name="Picture 363" descr="https://apps.fldfs.com/SURVEY/Images/spacer.gif">
          <a:extLst>
            <a:ext uri="{FF2B5EF4-FFF2-40B4-BE49-F238E27FC236}">
              <a16:creationId xmlns:a16="http://schemas.microsoft.com/office/drawing/2014/main" id="{00000000-0008-0000-0A00-00009D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46" name="Picture 363" descr="https://apps.fldfs.com/SURVEY/Images/spacer.gif">
          <a:extLst>
            <a:ext uri="{FF2B5EF4-FFF2-40B4-BE49-F238E27FC236}">
              <a16:creationId xmlns:a16="http://schemas.microsoft.com/office/drawing/2014/main" id="{00000000-0008-0000-0A00-00009E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47" name="Picture 363" descr="https://apps.fldfs.com/SURVEY/Images/spacer.gif">
          <a:extLst>
            <a:ext uri="{FF2B5EF4-FFF2-40B4-BE49-F238E27FC236}">
              <a16:creationId xmlns:a16="http://schemas.microsoft.com/office/drawing/2014/main" id="{00000000-0008-0000-0A00-00009F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48" name="Picture 363" descr="https://apps.fldfs.com/SURVEY/Images/spacer.gif">
          <a:extLst>
            <a:ext uri="{FF2B5EF4-FFF2-40B4-BE49-F238E27FC236}">
              <a16:creationId xmlns:a16="http://schemas.microsoft.com/office/drawing/2014/main" id="{00000000-0008-0000-0A00-0000A0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49" name="Picture 363" descr="https://apps.fldfs.com/SURVEY/Images/spacer.gif">
          <a:extLst>
            <a:ext uri="{FF2B5EF4-FFF2-40B4-BE49-F238E27FC236}">
              <a16:creationId xmlns:a16="http://schemas.microsoft.com/office/drawing/2014/main" id="{00000000-0008-0000-0A00-0000A1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0" name="Picture 363" descr="https://apps.fldfs.com/SURVEY/Images/spacer.gif">
          <a:extLst>
            <a:ext uri="{FF2B5EF4-FFF2-40B4-BE49-F238E27FC236}">
              <a16:creationId xmlns:a16="http://schemas.microsoft.com/office/drawing/2014/main" id="{00000000-0008-0000-0A00-0000A2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1" name="Picture 363" descr="https://apps.fldfs.com/SURVEY/Images/spacer.gif">
          <a:extLst>
            <a:ext uri="{FF2B5EF4-FFF2-40B4-BE49-F238E27FC236}">
              <a16:creationId xmlns:a16="http://schemas.microsoft.com/office/drawing/2014/main" id="{00000000-0008-0000-0A00-0000A3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2" name="Picture 363" descr="https://apps.fldfs.com/SURVEY/Images/spacer.gif">
          <a:extLst>
            <a:ext uri="{FF2B5EF4-FFF2-40B4-BE49-F238E27FC236}">
              <a16:creationId xmlns:a16="http://schemas.microsoft.com/office/drawing/2014/main" id="{00000000-0008-0000-0A00-0000A4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3" name="Picture 363" descr="https://apps.fldfs.com/SURVEY/Images/spacer.gif">
          <a:extLst>
            <a:ext uri="{FF2B5EF4-FFF2-40B4-BE49-F238E27FC236}">
              <a16:creationId xmlns:a16="http://schemas.microsoft.com/office/drawing/2014/main" id="{00000000-0008-0000-0A00-0000A5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4" name="Picture 363" descr="https://apps.fldfs.com/SURVEY/Images/spacer.gif">
          <a:extLst>
            <a:ext uri="{FF2B5EF4-FFF2-40B4-BE49-F238E27FC236}">
              <a16:creationId xmlns:a16="http://schemas.microsoft.com/office/drawing/2014/main" id="{00000000-0008-0000-0A00-0000A6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5" name="Picture 363" descr="https://apps.fldfs.com/SURVEY/Images/spacer.gif">
          <a:extLst>
            <a:ext uri="{FF2B5EF4-FFF2-40B4-BE49-F238E27FC236}">
              <a16:creationId xmlns:a16="http://schemas.microsoft.com/office/drawing/2014/main" id="{00000000-0008-0000-0A00-0000A7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6" name="Picture 363" descr="https://apps.fldfs.com/SURVEY/Images/spacer.gif">
          <a:extLst>
            <a:ext uri="{FF2B5EF4-FFF2-40B4-BE49-F238E27FC236}">
              <a16:creationId xmlns:a16="http://schemas.microsoft.com/office/drawing/2014/main" id="{00000000-0008-0000-0A00-0000A8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7" name="Picture 363" descr="https://apps.fldfs.com/SURVEY/Images/spacer.gif">
          <a:extLst>
            <a:ext uri="{FF2B5EF4-FFF2-40B4-BE49-F238E27FC236}">
              <a16:creationId xmlns:a16="http://schemas.microsoft.com/office/drawing/2014/main" id="{00000000-0008-0000-0A00-0000A9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8" name="Picture 363" descr="https://apps.fldfs.com/SURVEY/Images/spacer.gif">
          <a:extLst>
            <a:ext uri="{FF2B5EF4-FFF2-40B4-BE49-F238E27FC236}">
              <a16:creationId xmlns:a16="http://schemas.microsoft.com/office/drawing/2014/main" id="{00000000-0008-0000-0A00-0000AA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59" name="Picture 363" descr="https://apps.fldfs.com/SURVEY/Images/spacer.gif">
          <a:extLst>
            <a:ext uri="{FF2B5EF4-FFF2-40B4-BE49-F238E27FC236}">
              <a16:creationId xmlns:a16="http://schemas.microsoft.com/office/drawing/2014/main" id="{00000000-0008-0000-0A00-0000AB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60" name="Picture 363" descr="https://apps.fldfs.com/SURVEY/Images/spacer.gif">
          <a:extLst>
            <a:ext uri="{FF2B5EF4-FFF2-40B4-BE49-F238E27FC236}">
              <a16:creationId xmlns:a16="http://schemas.microsoft.com/office/drawing/2014/main" id="{00000000-0008-0000-0A00-0000AC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61" name="Picture 363" descr="https://apps.fldfs.com/SURVEY/Images/spacer.gif">
          <a:extLst>
            <a:ext uri="{FF2B5EF4-FFF2-40B4-BE49-F238E27FC236}">
              <a16:creationId xmlns:a16="http://schemas.microsoft.com/office/drawing/2014/main" id="{00000000-0008-0000-0A00-0000AD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62" name="Picture 363" descr="https://apps.fldfs.com/SURVEY/Images/spacer.gif">
          <a:extLst>
            <a:ext uri="{FF2B5EF4-FFF2-40B4-BE49-F238E27FC236}">
              <a16:creationId xmlns:a16="http://schemas.microsoft.com/office/drawing/2014/main" id="{00000000-0008-0000-0A00-0000AE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63" name="Picture 363" descr="https://apps.fldfs.com/SURVEY/Images/spacer.gif">
          <a:extLst>
            <a:ext uri="{FF2B5EF4-FFF2-40B4-BE49-F238E27FC236}">
              <a16:creationId xmlns:a16="http://schemas.microsoft.com/office/drawing/2014/main" id="{00000000-0008-0000-0A00-0000AF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64" name="Picture 363" descr="https://apps.fldfs.com/SURVEY/Images/spacer.gif">
          <a:extLst>
            <a:ext uri="{FF2B5EF4-FFF2-40B4-BE49-F238E27FC236}">
              <a16:creationId xmlns:a16="http://schemas.microsoft.com/office/drawing/2014/main" id="{00000000-0008-0000-0A00-0000B0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427</xdr:row>
      <xdr:rowOff>0</xdr:rowOff>
    </xdr:from>
    <xdr:to>
      <xdr:col>8</xdr:col>
      <xdr:colOff>9525</xdr:colOff>
      <xdr:row>427</xdr:row>
      <xdr:rowOff>9525</xdr:rowOff>
    </xdr:to>
    <xdr:pic>
      <xdr:nvPicPr>
        <xdr:cNvPr id="6065" name="Picture 363" descr="https://apps.fldfs.com/SURVEY/Images/spacer.gif">
          <a:extLst>
            <a:ext uri="{FF2B5EF4-FFF2-40B4-BE49-F238E27FC236}">
              <a16:creationId xmlns:a16="http://schemas.microsoft.com/office/drawing/2014/main" id="{00000000-0008-0000-0A00-0000B1170000}"/>
            </a:ext>
          </a:extLst>
        </xdr:cNvPr>
        <xdr:cNvPicPr>
          <a:picLocks noChangeAspect="1"/>
        </xdr:cNvPicPr>
      </xdr:nvPicPr>
      <xdr:blipFill>
        <a:blip xmlns:r="http://schemas.openxmlformats.org/officeDocument/2006/relationships" r:embed="rId1"/>
        <a:stretch>
          <a:fillRect/>
        </a:stretch>
      </xdr:blipFill>
      <xdr:spPr bwMode="auto">
        <a:xfrm>
          <a:off x="1400175" y="829151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66" name="Picture 363" descr="https://apps.fldfs.com/SURVEY/Images/spacer.gif">
          <a:extLst>
            <a:ext uri="{FF2B5EF4-FFF2-40B4-BE49-F238E27FC236}">
              <a16:creationId xmlns:a16="http://schemas.microsoft.com/office/drawing/2014/main" id="{00000000-0008-0000-0A00-0000B2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67" name="Picture 363" descr="https://apps.fldfs.com/SURVEY/Images/spacer.gif">
          <a:extLst>
            <a:ext uri="{FF2B5EF4-FFF2-40B4-BE49-F238E27FC236}">
              <a16:creationId xmlns:a16="http://schemas.microsoft.com/office/drawing/2014/main" id="{00000000-0008-0000-0A00-0000B3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68" name="Picture 363" descr="https://apps.fldfs.com/SURVEY/Images/spacer.gif">
          <a:extLst>
            <a:ext uri="{FF2B5EF4-FFF2-40B4-BE49-F238E27FC236}">
              <a16:creationId xmlns:a16="http://schemas.microsoft.com/office/drawing/2014/main" id="{00000000-0008-0000-0A00-0000B4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69" name="Picture 363" descr="https://apps.fldfs.com/SURVEY/Images/spacer.gif">
          <a:extLst>
            <a:ext uri="{FF2B5EF4-FFF2-40B4-BE49-F238E27FC236}">
              <a16:creationId xmlns:a16="http://schemas.microsoft.com/office/drawing/2014/main" id="{00000000-0008-0000-0A00-0000B5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0" name="Picture 363" descr="https://apps.fldfs.com/SURVEY/Images/spacer.gif">
          <a:extLst>
            <a:ext uri="{FF2B5EF4-FFF2-40B4-BE49-F238E27FC236}">
              <a16:creationId xmlns:a16="http://schemas.microsoft.com/office/drawing/2014/main" id="{00000000-0008-0000-0A00-0000B6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1" name="Picture 363" descr="https://apps.fldfs.com/SURVEY/Images/spacer.gif">
          <a:extLst>
            <a:ext uri="{FF2B5EF4-FFF2-40B4-BE49-F238E27FC236}">
              <a16:creationId xmlns:a16="http://schemas.microsoft.com/office/drawing/2014/main" id="{00000000-0008-0000-0A00-0000B7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2" name="Picture 363" descr="https://apps.fldfs.com/SURVEY/Images/spacer.gif">
          <a:extLst>
            <a:ext uri="{FF2B5EF4-FFF2-40B4-BE49-F238E27FC236}">
              <a16:creationId xmlns:a16="http://schemas.microsoft.com/office/drawing/2014/main" id="{00000000-0008-0000-0A00-0000B8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3" name="Picture 363" descr="https://apps.fldfs.com/SURVEY/Images/spacer.gif">
          <a:extLst>
            <a:ext uri="{FF2B5EF4-FFF2-40B4-BE49-F238E27FC236}">
              <a16:creationId xmlns:a16="http://schemas.microsoft.com/office/drawing/2014/main" id="{00000000-0008-0000-0A00-0000B9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4" name="Picture 363" descr="https://apps.fldfs.com/SURVEY/Images/spacer.gif">
          <a:extLst>
            <a:ext uri="{FF2B5EF4-FFF2-40B4-BE49-F238E27FC236}">
              <a16:creationId xmlns:a16="http://schemas.microsoft.com/office/drawing/2014/main" id="{00000000-0008-0000-0A00-0000BA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5" name="Picture 363" descr="https://apps.fldfs.com/SURVEY/Images/spacer.gif">
          <a:extLst>
            <a:ext uri="{FF2B5EF4-FFF2-40B4-BE49-F238E27FC236}">
              <a16:creationId xmlns:a16="http://schemas.microsoft.com/office/drawing/2014/main" id="{00000000-0008-0000-0A00-0000BB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6" name="Picture 363" descr="https://apps.fldfs.com/SURVEY/Images/spacer.gif">
          <a:extLst>
            <a:ext uri="{FF2B5EF4-FFF2-40B4-BE49-F238E27FC236}">
              <a16:creationId xmlns:a16="http://schemas.microsoft.com/office/drawing/2014/main" id="{00000000-0008-0000-0A00-0000BC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7" name="Picture 363" descr="https://apps.fldfs.com/SURVEY/Images/spacer.gif">
          <a:extLst>
            <a:ext uri="{FF2B5EF4-FFF2-40B4-BE49-F238E27FC236}">
              <a16:creationId xmlns:a16="http://schemas.microsoft.com/office/drawing/2014/main" id="{00000000-0008-0000-0A00-0000BD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8" name="Picture 363" descr="https://apps.fldfs.com/SURVEY/Images/spacer.gif">
          <a:extLst>
            <a:ext uri="{FF2B5EF4-FFF2-40B4-BE49-F238E27FC236}">
              <a16:creationId xmlns:a16="http://schemas.microsoft.com/office/drawing/2014/main" id="{00000000-0008-0000-0A00-0000BE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79" name="Picture 363" descr="https://apps.fldfs.com/SURVEY/Images/spacer.gif">
          <a:extLst>
            <a:ext uri="{FF2B5EF4-FFF2-40B4-BE49-F238E27FC236}">
              <a16:creationId xmlns:a16="http://schemas.microsoft.com/office/drawing/2014/main" id="{00000000-0008-0000-0A00-0000BF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80" name="Picture 363" descr="https://apps.fldfs.com/SURVEY/Images/spacer.gif">
          <a:extLst>
            <a:ext uri="{FF2B5EF4-FFF2-40B4-BE49-F238E27FC236}">
              <a16:creationId xmlns:a16="http://schemas.microsoft.com/office/drawing/2014/main" id="{00000000-0008-0000-0A00-0000C0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81" name="Picture 363" descr="https://apps.fldfs.com/SURVEY/Images/spacer.gif">
          <a:extLst>
            <a:ext uri="{FF2B5EF4-FFF2-40B4-BE49-F238E27FC236}">
              <a16:creationId xmlns:a16="http://schemas.microsoft.com/office/drawing/2014/main" id="{00000000-0008-0000-0A00-0000C1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82" name="Picture 363" descr="https://apps.fldfs.com/SURVEY/Images/spacer.gif">
          <a:extLst>
            <a:ext uri="{FF2B5EF4-FFF2-40B4-BE49-F238E27FC236}">
              <a16:creationId xmlns:a16="http://schemas.microsoft.com/office/drawing/2014/main" id="{00000000-0008-0000-0A00-0000C2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83" name="Picture 363" descr="https://apps.fldfs.com/SURVEY/Images/spacer.gif">
          <a:extLst>
            <a:ext uri="{FF2B5EF4-FFF2-40B4-BE49-F238E27FC236}">
              <a16:creationId xmlns:a16="http://schemas.microsoft.com/office/drawing/2014/main" id="{00000000-0008-0000-0A00-0000C3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84" name="Picture 363" descr="https://apps.fldfs.com/SURVEY/Images/spacer.gif">
          <a:extLst>
            <a:ext uri="{FF2B5EF4-FFF2-40B4-BE49-F238E27FC236}">
              <a16:creationId xmlns:a16="http://schemas.microsoft.com/office/drawing/2014/main" id="{00000000-0008-0000-0A00-0000C4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85" name="Picture 363" descr="https://apps.fldfs.com/SURVEY/Images/spacer.gif">
          <a:extLst>
            <a:ext uri="{FF2B5EF4-FFF2-40B4-BE49-F238E27FC236}">
              <a16:creationId xmlns:a16="http://schemas.microsoft.com/office/drawing/2014/main" id="{00000000-0008-0000-0A00-0000C5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428</xdr:row>
      <xdr:rowOff>0</xdr:rowOff>
    </xdr:from>
    <xdr:to>
      <xdr:col>8</xdr:col>
      <xdr:colOff>9525</xdr:colOff>
      <xdr:row>428</xdr:row>
      <xdr:rowOff>9525</xdr:rowOff>
    </xdr:to>
    <xdr:pic>
      <xdr:nvPicPr>
        <xdr:cNvPr id="6086" name="Picture 363" descr="https://apps.fldfs.com/SURVEY/Images/spacer.gif">
          <a:extLst>
            <a:ext uri="{FF2B5EF4-FFF2-40B4-BE49-F238E27FC236}">
              <a16:creationId xmlns:a16="http://schemas.microsoft.com/office/drawing/2014/main" id="{00000000-0008-0000-0A00-0000C6170000}"/>
            </a:ext>
          </a:extLst>
        </xdr:cNvPr>
        <xdr:cNvPicPr>
          <a:picLocks noChangeAspect="1"/>
        </xdr:cNvPicPr>
      </xdr:nvPicPr>
      <xdr:blipFill>
        <a:blip xmlns:r="http://schemas.openxmlformats.org/officeDocument/2006/relationships" r:embed="rId1"/>
        <a:stretch>
          <a:fillRect/>
        </a:stretch>
      </xdr:blipFill>
      <xdr:spPr bwMode="auto">
        <a:xfrm>
          <a:off x="1400175" y="831056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87" name="Picture 363" descr="https://apps.fldfs.com/SURVEY/Images/spacer.gif">
          <a:extLst>
            <a:ext uri="{FF2B5EF4-FFF2-40B4-BE49-F238E27FC236}">
              <a16:creationId xmlns:a16="http://schemas.microsoft.com/office/drawing/2014/main" id="{00000000-0008-0000-0A00-0000C7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88" name="Picture 363" descr="https://apps.fldfs.com/SURVEY/Images/spacer.gif">
          <a:extLst>
            <a:ext uri="{FF2B5EF4-FFF2-40B4-BE49-F238E27FC236}">
              <a16:creationId xmlns:a16="http://schemas.microsoft.com/office/drawing/2014/main" id="{00000000-0008-0000-0A00-0000C8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89" name="Picture 363" descr="https://apps.fldfs.com/SURVEY/Images/spacer.gif">
          <a:extLst>
            <a:ext uri="{FF2B5EF4-FFF2-40B4-BE49-F238E27FC236}">
              <a16:creationId xmlns:a16="http://schemas.microsoft.com/office/drawing/2014/main" id="{00000000-0008-0000-0A00-0000C9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0" name="Picture 363" descr="https://apps.fldfs.com/SURVEY/Images/spacer.gif">
          <a:extLst>
            <a:ext uri="{FF2B5EF4-FFF2-40B4-BE49-F238E27FC236}">
              <a16:creationId xmlns:a16="http://schemas.microsoft.com/office/drawing/2014/main" id="{00000000-0008-0000-0A00-0000CA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1" name="Picture 363" descr="https://apps.fldfs.com/SURVEY/Images/spacer.gif">
          <a:extLst>
            <a:ext uri="{FF2B5EF4-FFF2-40B4-BE49-F238E27FC236}">
              <a16:creationId xmlns:a16="http://schemas.microsoft.com/office/drawing/2014/main" id="{00000000-0008-0000-0A00-0000CB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2" name="Picture 363" descr="https://apps.fldfs.com/SURVEY/Images/spacer.gif">
          <a:extLst>
            <a:ext uri="{FF2B5EF4-FFF2-40B4-BE49-F238E27FC236}">
              <a16:creationId xmlns:a16="http://schemas.microsoft.com/office/drawing/2014/main" id="{00000000-0008-0000-0A00-0000CC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3" name="Picture 363" descr="https://apps.fldfs.com/SURVEY/Images/spacer.gif">
          <a:extLst>
            <a:ext uri="{FF2B5EF4-FFF2-40B4-BE49-F238E27FC236}">
              <a16:creationId xmlns:a16="http://schemas.microsoft.com/office/drawing/2014/main" id="{00000000-0008-0000-0A00-0000CD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4" name="Picture 363" descr="https://apps.fldfs.com/SURVEY/Images/spacer.gif">
          <a:extLst>
            <a:ext uri="{FF2B5EF4-FFF2-40B4-BE49-F238E27FC236}">
              <a16:creationId xmlns:a16="http://schemas.microsoft.com/office/drawing/2014/main" id="{00000000-0008-0000-0A00-0000CE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5" name="Picture 363" descr="https://apps.fldfs.com/SURVEY/Images/spacer.gif">
          <a:extLst>
            <a:ext uri="{FF2B5EF4-FFF2-40B4-BE49-F238E27FC236}">
              <a16:creationId xmlns:a16="http://schemas.microsoft.com/office/drawing/2014/main" id="{00000000-0008-0000-0A00-0000CF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6" name="Picture 363" descr="https://apps.fldfs.com/SURVEY/Images/spacer.gif">
          <a:extLst>
            <a:ext uri="{FF2B5EF4-FFF2-40B4-BE49-F238E27FC236}">
              <a16:creationId xmlns:a16="http://schemas.microsoft.com/office/drawing/2014/main" id="{00000000-0008-0000-0A00-0000D0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7" name="Picture 363" descr="https://apps.fldfs.com/SURVEY/Images/spacer.gif">
          <a:extLst>
            <a:ext uri="{FF2B5EF4-FFF2-40B4-BE49-F238E27FC236}">
              <a16:creationId xmlns:a16="http://schemas.microsoft.com/office/drawing/2014/main" id="{00000000-0008-0000-0A00-0000D1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8" name="Picture 363" descr="https://apps.fldfs.com/SURVEY/Images/spacer.gif">
          <a:extLst>
            <a:ext uri="{FF2B5EF4-FFF2-40B4-BE49-F238E27FC236}">
              <a16:creationId xmlns:a16="http://schemas.microsoft.com/office/drawing/2014/main" id="{00000000-0008-0000-0A00-0000D2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099" name="Picture 363" descr="https://apps.fldfs.com/SURVEY/Images/spacer.gif">
          <a:extLst>
            <a:ext uri="{FF2B5EF4-FFF2-40B4-BE49-F238E27FC236}">
              <a16:creationId xmlns:a16="http://schemas.microsoft.com/office/drawing/2014/main" id="{00000000-0008-0000-0A00-0000D3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0" name="Picture 363" descr="https://apps.fldfs.com/SURVEY/Images/spacer.gif">
          <a:extLst>
            <a:ext uri="{FF2B5EF4-FFF2-40B4-BE49-F238E27FC236}">
              <a16:creationId xmlns:a16="http://schemas.microsoft.com/office/drawing/2014/main" id="{00000000-0008-0000-0A00-0000D4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1" name="Picture 363" descr="https://apps.fldfs.com/SURVEY/Images/spacer.gif">
          <a:extLst>
            <a:ext uri="{FF2B5EF4-FFF2-40B4-BE49-F238E27FC236}">
              <a16:creationId xmlns:a16="http://schemas.microsoft.com/office/drawing/2014/main" id="{00000000-0008-0000-0A00-0000D5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2" name="Picture 363" descr="https://apps.fldfs.com/SURVEY/Images/spacer.gif">
          <a:extLst>
            <a:ext uri="{FF2B5EF4-FFF2-40B4-BE49-F238E27FC236}">
              <a16:creationId xmlns:a16="http://schemas.microsoft.com/office/drawing/2014/main" id="{00000000-0008-0000-0A00-0000D6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3" name="Picture 363" descr="https://apps.fldfs.com/SURVEY/Images/spacer.gif">
          <a:extLst>
            <a:ext uri="{FF2B5EF4-FFF2-40B4-BE49-F238E27FC236}">
              <a16:creationId xmlns:a16="http://schemas.microsoft.com/office/drawing/2014/main" id="{00000000-0008-0000-0A00-0000D7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4" name="Picture 363" descr="https://apps.fldfs.com/SURVEY/Images/spacer.gif">
          <a:extLst>
            <a:ext uri="{FF2B5EF4-FFF2-40B4-BE49-F238E27FC236}">
              <a16:creationId xmlns:a16="http://schemas.microsoft.com/office/drawing/2014/main" id="{00000000-0008-0000-0A00-0000D8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5" name="Picture 363" descr="https://apps.fldfs.com/SURVEY/Images/spacer.gif">
          <a:extLst>
            <a:ext uri="{FF2B5EF4-FFF2-40B4-BE49-F238E27FC236}">
              <a16:creationId xmlns:a16="http://schemas.microsoft.com/office/drawing/2014/main" id="{00000000-0008-0000-0A00-0000D9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6" name="Picture 363" descr="https://apps.fldfs.com/SURVEY/Images/spacer.gif">
          <a:extLst>
            <a:ext uri="{FF2B5EF4-FFF2-40B4-BE49-F238E27FC236}">
              <a16:creationId xmlns:a16="http://schemas.microsoft.com/office/drawing/2014/main" id="{00000000-0008-0000-0A00-0000DA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429</xdr:row>
      <xdr:rowOff>0</xdr:rowOff>
    </xdr:from>
    <xdr:to>
      <xdr:col>8</xdr:col>
      <xdr:colOff>9525</xdr:colOff>
      <xdr:row>429</xdr:row>
      <xdr:rowOff>9525</xdr:rowOff>
    </xdr:to>
    <xdr:pic>
      <xdr:nvPicPr>
        <xdr:cNvPr id="6107" name="Picture 363" descr="https://apps.fldfs.com/SURVEY/Images/spacer.gif">
          <a:extLst>
            <a:ext uri="{FF2B5EF4-FFF2-40B4-BE49-F238E27FC236}">
              <a16:creationId xmlns:a16="http://schemas.microsoft.com/office/drawing/2014/main" id="{00000000-0008-0000-0A00-0000DB170000}"/>
            </a:ext>
          </a:extLst>
        </xdr:cNvPr>
        <xdr:cNvPicPr>
          <a:picLocks noChangeAspect="1"/>
        </xdr:cNvPicPr>
      </xdr:nvPicPr>
      <xdr:blipFill>
        <a:blip xmlns:r="http://schemas.openxmlformats.org/officeDocument/2006/relationships" r:embed="rId1"/>
        <a:stretch>
          <a:fillRect/>
        </a:stretch>
      </xdr:blipFill>
      <xdr:spPr bwMode="auto">
        <a:xfrm>
          <a:off x="1400175" y="832961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08" name="Picture 363" descr="https://apps.fldfs.com/SURVEY/Images/spacer.gif">
          <a:extLst>
            <a:ext uri="{FF2B5EF4-FFF2-40B4-BE49-F238E27FC236}">
              <a16:creationId xmlns:a16="http://schemas.microsoft.com/office/drawing/2014/main" id="{00000000-0008-0000-0A00-0000DC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09" name="Picture 363" descr="https://apps.fldfs.com/SURVEY/Images/spacer.gif">
          <a:extLst>
            <a:ext uri="{FF2B5EF4-FFF2-40B4-BE49-F238E27FC236}">
              <a16:creationId xmlns:a16="http://schemas.microsoft.com/office/drawing/2014/main" id="{00000000-0008-0000-0A00-0000DD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0" name="Picture 363" descr="https://apps.fldfs.com/SURVEY/Images/spacer.gif">
          <a:extLst>
            <a:ext uri="{FF2B5EF4-FFF2-40B4-BE49-F238E27FC236}">
              <a16:creationId xmlns:a16="http://schemas.microsoft.com/office/drawing/2014/main" id="{00000000-0008-0000-0A00-0000DE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1" name="Picture 363" descr="https://apps.fldfs.com/SURVEY/Images/spacer.gif">
          <a:extLst>
            <a:ext uri="{FF2B5EF4-FFF2-40B4-BE49-F238E27FC236}">
              <a16:creationId xmlns:a16="http://schemas.microsoft.com/office/drawing/2014/main" id="{00000000-0008-0000-0A00-0000DF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2" name="Picture 363" descr="https://apps.fldfs.com/SURVEY/Images/spacer.gif">
          <a:extLst>
            <a:ext uri="{FF2B5EF4-FFF2-40B4-BE49-F238E27FC236}">
              <a16:creationId xmlns:a16="http://schemas.microsoft.com/office/drawing/2014/main" id="{00000000-0008-0000-0A00-0000E0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3" name="Picture 363" descr="https://apps.fldfs.com/SURVEY/Images/spacer.gif">
          <a:extLst>
            <a:ext uri="{FF2B5EF4-FFF2-40B4-BE49-F238E27FC236}">
              <a16:creationId xmlns:a16="http://schemas.microsoft.com/office/drawing/2014/main" id="{00000000-0008-0000-0A00-0000E1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4" name="Picture 363" descr="https://apps.fldfs.com/SURVEY/Images/spacer.gif">
          <a:extLst>
            <a:ext uri="{FF2B5EF4-FFF2-40B4-BE49-F238E27FC236}">
              <a16:creationId xmlns:a16="http://schemas.microsoft.com/office/drawing/2014/main" id="{00000000-0008-0000-0A00-0000E2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5" name="Picture 363" descr="https://apps.fldfs.com/SURVEY/Images/spacer.gif">
          <a:extLst>
            <a:ext uri="{FF2B5EF4-FFF2-40B4-BE49-F238E27FC236}">
              <a16:creationId xmlns:a16="http://schemas.microsoft.com/office/drawing/2014/main" id="{00000000-0008-0000-0A00-0000E3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6" name="Picture 363" descr="https://apps.fldfs.com/SURVEY/Images/spacer.gif">
          <a:extLst>
            <a:ext uri="{FF2B5EF4-FFF2-40B4-BE49-F238E27FC236}">
              <a16:creationId xmlns:a16="http://schemas.microsoft.com/office/drawing/2014/main" id="{00000000-0008-0000-0A00-0000E4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7" name="Picture 363" descr="https://apps.fldfs.com/SURVEY/Images/spacer.gif">
          <a:extLst>
            <a:ext uri="{FF2B5EF4-FFF2-40B4-BE49-F238E27FC236}">
              <a16:creationId xmlns:a16="http://schemas.microsoft.com/office/drawing/2014/main" id="{00000000-0008-0000-0A00-0000E5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8" name="Picture 363" descr="https://apps.fldfs.com/SURVEY/Images/spacer.gif">
          <a:extLst>
            <a:ext uri="{FF2B5EF4-FFF2-40B4-BE49-F238E27FC236}">
              <a16:creationId xmlns:a16="http://schemas.microsoft.com/office/drawing/2014/main" id="{00000000-0008-0000-0A00-0000E6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19" name="Picture 363" descr="https://apps.fldfs.com/SURVEY/Images/spacer.gif">
          <a:extLst>
            <a:ext uri="{FF2B5EF4-FFF2-40B4-BE49-F238E27FC236}">
              <a16:creationId xmlns:a16="http://schemas.microsoft.com/office/drawing/2014/main" id="{00000000-0008-0000-0A00-0000E7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0" name="Picture 363" descr="https://apps.fldfs.com/SURVEY/Images/spacer.gif">
          <a:extLst>
            <a:ext uri="{FF2B5EF4-FFF2-40B4-BE49-F238E27FC236}">
              <a16:creationId xmlns:a16="http://schemas.microsoft.com/office/drawing/2014/main" id="{00000000-0008-0000-0A00-0000E8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1" name="Picture 363" descr="https://apps.fldfs.com/SURVEY/Images/spacer.gif">
          <a:extLst>
            <a:ext uri="{FF2B5EF4-FFF2-40B4-BE49-F238E27FC236}">
              <a16:creationId xmlns:a16="http://schemas.microsoft.com/office/drawing/2014/main" id="{00000000-0008-0000-0A00-0000E9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2" name="Picture 363" descr="https://apps.fldfs.com/SURVEY/Images/spacer.gif">
          <a:extLst>
            <a:ext uri="{FF2B5EF4-FFF2-40B4-BE49-F238E27FC236}">
              <a16:creationId xmlns:a16="http://schemas.microsoft.com/office/drawing/2014/main" id="{00000000-0008-0000-0A00-0000EA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3" name="Picture 363" descr="https://apps.fldfs.com/SURVEY/Images/spacer.gif">
          <a:extLst>
            <a:ext uri="{FF2B5EF4-FFF2-40B4-BE49-F238E27FC236}">
              <a16:creationId xmlns:a16="http://schemas.microsoft.com/office/drawing/2014/main" id="{00000000-0008-0000-0A00-0000EB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4" name="Picture 363" descr="https://apps.fldfs.com/SURVEY/Images/spacer.gif">
          <a:extLst>
            <a:ext uri="{FF2B5EF4-FFF2-40B4-BE49-F238E27FC236}">
              <a16:creationId xmlns:a16="http://schemas.microsoft.com/office/drawing/2014/main" id="{00000000-0008-0000-0A00-0000EC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5" name="Picture 363" descr="https://apps.fldfs.com/SURVEY/Images/spacer.gif">
          <a:extLst>
            <a:ext uri="{FF2B5EF4-FFF2-40B4-BE49-F238E27FC236}">
              <a16:creationId xmlns:a16="http://schemas.microsoft.com/office/drawing/2014/main" id="{00000000-0008-0000-0A00-0000ED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6" name="Picture 363" descr="https://apps.fldfs.com/SURVEY/Images/spacer.gif">
          <a:extLst>
            <a:ext uri="{FF2B5EF4-FFF2-40B4-BE49-F238E27FC236}">
              <a16:creationId xmlns:a16="http://schemas.microsoft.com/office/drawing/2014/main" id="{00000000-0008-0000-0A00-0000EE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7" name="Picture 363" descr="https://apps.fldfs.com/SURVEY/Images/spacer.gif">
          <a:extLst>
            <a:ext uri="{FF2B5EF4-FFF2-40B4-BE49-F238E27FC236}">
              <a16:creationId xmlns:a16="http://schemas.microsoft.com/office/drawing/2014/main" id="{00000000-0008-0000-0A00-0000EF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430</xdr:row>
      <xdr:rowOff>0</xdr:rowOff>
    </xdr:from>
    <xdr:to>
      <xdr:col>8</xdr:col>
      <xdr:colOff>9525</xdr:colOff>
      <xdr:row>430</xdr:row>
      <xdr:rowOff>9525</xdr:rowOff>
    </xdr:to>
    <xdr:pic>
      <xdr:nvPicPr>
        <xdr:cNvPr id="6128" name="Picture 363" descr="https://apps.fldfs.com/SURVEY/Images/spacer.gif">
          <a:extLst>
            <a:ext uri="{FF2B5EF4-FFF2-40B4-BE49-F238E27FC236}">
              <a16:creationId xmlns:a16="http://schemas.microsoft.com/office/drawing/2014/main" id="{00000000-0008-0000-0A00-0000F0170000}"/>
            </a:ext>
          </a:extLst>
        </xdr:cNvPr>
        <xdr:cNvPicPr>
          <a:picLocks noChangeAspect="1"/>
        </xdr:cNvPicPr>
      </xdr:nvPicPr>
      <xdr:blipFill>
        <a:blip xmlns:r="http://schemas.openxmlformats.org/officeDocument/2006/relationships" r:embed="rId1"/>
        <a:stretch>
          <a:fillRect/>
        </a:stretch>
      </xdr:blipFill>
      <xdr:spPr bwMode="auto">
        <a:xfrm>
          <a:off x="1400175" y="834866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29" name="Picture 363" descr="https://apps.fldfs.com/SURVEY/Images/spacer.gif">
          <a:extLst>
            <a:ext uri="{FF2B5EF4-FFF2-40B4-BE49-F238E27FC236}">
              <a16:creationId xmlns:a16="http://schemas.microsoft.com/office/drawing/2014/main" id="{00000000-0008-0000-0A00-0000F1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0" name="Picture 363" descr="https://apps.fldfs.com/SURVEY/Images/spacer.gif">
          <a:extLst>
            <a:ext uri="{FF2B5EF4-FFF2-40B4-BE49-F238E27FC236}">
              <a16:creationId xmlns:a16="http://schemas.microsoft.com/office/drawing/2014/main" id="{00000000-0008-0000-0A00-0000F2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1" name="Picture 363" descr="https://apps.fldfs.com/SURVEY/Images/spacer.gif">
          <a:extLst>
            <a:ext uri="{FF2B5EF4-FFF2-40B4-BE49-F238E27FC236}">
              <a16:creationId xmlns:a16="http://schemas.microsoft.com/office/drawing/2014/main" id="{00000000-0008-0000-0A00-0000F3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2" name="Picture 363" descr="https://apps.fldfs.com/SURVEY/Images/spacer.gif">
          <a:extLst>
            <a:ext uri="{FF2B5EF4-FFF2-40B4-BE49-F238E27FC236}">
              <a16:creationId xmlns:a16="http://schemas.microsoft.com/office/drawing/2014/main" id="{00000000-0008-0000-0A00-0000F4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3" name="Picture 363" descr="https://apps.fldfs.com/SURVEY/Images/spacer.gif">
          <a:extLst>
            <a:ext uri="{FF2B5EF4-FFF2-40B4-BE49-F238E27FC236}">
              <a16:creationId xmlns:a16="http://schemas.microsoft.com/office/drawing/2014/main" id="{00000000-0008-0000-0A00-0000F5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4" name="Picture 363" descr="https://apps.fldfs.com/SURVEY/Images/spacer.gif">
          <a:extLst>
            <a:ext uri="{FF2B5EF4-FFF2-40B4-BE49-F238E27FC236}">
              <a16:creationId xmlns:a16="http://schemas.microsoft.com/office/drawing/2014/main" id="{00000000-0008-0000-0A00-0000F6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5" name="Picture 363" descr="https://apps.fldfs.com/SURVEY/Images/spacer.gif">
          <a:extLst>
            <a:ext uri="{FF2B5EF4-FFF2-40B4-BE49-F238E27FC236}">
              <a16:creationId xmlns:a16="http://schemas.microsoft.com/office/drawing/2014/main" id="{00000000-0008-0000-0A00-0000F7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6" name="Picture 363" descr="https://apps.fldfs.com/SURVEY/Images/spacer.gif">
          <a:extLst>
            <a:ext uri="{FF2B5EF4-FFF2-40B4-BE49-F238E27FC236}">
              <a16:creationId xmlns:a16="http://schemas.microsoft.com/office/drawing/2014/main" id="{00000000-0008-0000-0A00-0000F8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7" name="Picture 363" descr="https://apps.fldfs.com/SURVEY/Images/spacer.gif">
          <a:extLst>
            <a:ext uri="{FF2B5EF4-FFF2-40B4-BE49-F238E27FC236}">
              <a16:creationId xmlns:a16="http://schemas.microsoft.com/office/drawing/2014/main" id="{00000000-0008-0000-0A00-0000F9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8" name="Picture 363" descr="https://apps.fldfs.com/SURVEY/Images/spacer.gif">
          <a:extLst>
            <a:ext uri="{FF2B5EF4-FFF2-40B4-BE49-F238E27FC236}">
              <a16:creationId xmlns:a16="http://schemas.microsoft.com/office/drawing/2014/main" id="{00000000-0008-0000-0A00-0000FA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39" name="Picture 363" descr="https://apps.fldfs.com/SURVEY/Images/spacer.gif">
          <a:extLst>
            <a:ext uri="{FF2B5EF4-FFF2-40B4-BE49-F238E27FC236}">
              <a16:creationId xmlns:a16="http://schemas.microsoft.com/office/drawing/2014/main" id="{00000000-0008-0000-0A00-0000FB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0" name="Picture 363" descr="https://apps.fldfs.com/SURVEY/Images/spacer.gif">
          <a:extLst>
            <a:ext uri="{FF2B5EF4-FFF2-40B4-BE49-F238E27FC236}">
              <a16:creationId xmlns:a16="http://schemas.microsoft.com/office/drawing/2014/main" id="{00000000-0008-0000-0A00-0000FC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1" name="Picture 363" descr="https://apps.fldfs.com/SURVEY/Images/spacer.gif">
          <a:extLst>
            <a:ext uri="{FF2B5EF4-FFF2-40B4-BE49-F238E27FC236}">
              <a16:creationId xmlns:a16="http://schemas.microsoft.com/office/drawing/2014/main" id="{00000000-0008-0000-0A00-0000FD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2" name="Picture 363" descr="https://apps.fldfs.com/SURVEY/Images/spacer.gif">
          <a:extLst>
            <a:ext uri="{FF2B5EF4-FFF2-40B4-BE49-F238E27FC236}">
              <a16:creationId xmlns:a16="http://schemas.microsoft.com/office/drawing/2014/main" id="{00000000-0008-0000-0A00-0000FE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3" name="Picture 363" descr="https://apps.fldfs.com/SURVEY/Images/spacer.gif">
          <a:extLst>
            <a:ext uri="{FF2B5EF4-FFF2-40B4-BE49-F238E27FC236}">
              <a16:creationId xmlns:a16="http://schemas.microsoft.com/office/drawing/2014/main" id="{00000000-0008-0000-0A00-0000FF17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4" name="Picture 363" descr="https://apps.fldfs.com/SURVEY/Images/spacer.gif">
          <a:extLst>
            <a:ext uri="{FF2B5EF4-FFF2-40B4-BE49-F238E27FC236}">
              <a16:creationId xmlns:a16="http://schemas.microsoft.com/office/drawing/2014/main" id="{00000000-0008-0000-0A00-00000018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5" name="Picture 363" descr="https://apps.fldfs.com/SURVEY/Images/spacer.gif">
          <a:extLst>
            <a:ext uri="{FF2B5EF4-FFF2-40B4-BE49-F238E27FC236}">
              <a16:creationId xmlns:a16="http://schemas.microsoft.com/office/drawing/2014/main" id="{00000000-0008-0000-0A00-00000118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6" name="Picture 363" descr="https://apps.fldfs.com/SURVEY/Images/spacer.gif">
          <a:extLst>
            <a:ext uri="{FF2B5EF4-FFF2-40B4-BE49-F238E27FC236}">
              <a16:creationId xmlns:a16="http://schemas.microsoft.com/office/drawing/2014/main" id="{00000000-0008-0000-0A00-00000218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7" name="Picture 363" descr="https://apps.fldfs.com/SURVEY/Images/spacer.gif">
          <a:extLst>
            <a:ext uri="{FF2B5EF4-FFF2-40B4-BE49-F238E27FC236}">
              <a16:creationId xmlns:a16="http://schemas.microsoft.com/office/drawing/2014/main" id="{00000000-0008-0000-0A00-00000318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8" name="Picture 363" descr="https://apps.fldfs.com/SURVEY/Images/spacer.gif">
          <a:extLst>
            <a:ext uri="{FF2B5EF4-FFF2-40B4-BE49-F238E27FC236}">
              <a16:creationId xmlns:a16="http://schemas.microsoft.com/office/drawing/2014/main" id="{00000000-0008-0000-0A00-00000418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431</xdr:row>
      <xdr:rowOff>0</xdr:rowOff>
    </xdr:from>
    <xdr:to>
      <xdr:col>8</xdr:col>
      <xdr:colOff>9525</xdr:colOff>
      <xdr:row>431</xdr:row>
      <xdr:rowOff>9525</xdr:rowOff>
    </xdr:to>
    <xdr:pic>
      <xdr:nvPicPr>
        <xdr:cNvPr id="6149" name="Picture 363" descr="https://apps.fldfs.com/SURVEY/Images/spacer.gif">
          <a:extLst>
            <a:ext uri="{FF2B5EF4-FFF2-40B4-BE49-F238E27FC236}">
              <a16:creationId xmlns:a16="http://schemas.microsoft.com/office/drawing/2014/main" id="{00000000-0008-0000-0A00-000005180000}"/>
            </a:ext>
          </a:extLst>
        </xdr:cNvPr>
        <xdr:cNvPicPr>
          <a:picLocks noChangeAspect="1"/>
        </xdr:cNvPicPr>
      </xdr:nvPicPr>
      <xdr:blipFill>
        <a:blip xmlns:r="http://schemas.openxmlformats.org/officeDocument/2006/relationships" r:embed="rId1"/>
        <a:stretch>
          <a:fillRect/>
        </a:stretch>
      </xdr:blipFill>
      <xdr:spPr bwMode="auto">
        <a:xfrm>
          <a:off x="1400175" y="836771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0" name="Picture 363" descr="https://apps.fldfs.com/SURVEY/Images/spacer.gif">
          <a:extLst>
            <a:ext uri="{FF2B5EF4-FFF2-40B4-BE49-F238E27FC236}">
              <a16:creationId xmlns:a16="http://schemas.microsoft.com/office/drawing/2014/main" id="{00000000-0008-0000-0A00-000006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1" name="Picture 363" descr="https://apps.fldfs.com/SURVEY/Images/spacer.gif">
          <a:extLst>
            <a:ext uri="{FF2B5EF4-FFF2-40B4-BE49-F238E27FC236}">
              <a16:creationId xmlns:a16="http://schemas.microsoft.com/office/drawing/2014/main" id="{00000000-0008-0000-0A00-000007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2" name="Picture 363" descr="https://apps.fldfs.com/SURVEY/Images/spacer.gif">
          <a:extLst>
            <a:ext uri="{FF2B5EF4-FFF2-40B4-BE49-F238E27FC236}">
              <a16:creationId xmlns:a16="http://schemas.microsoft.com/office/drawing/2014/main" id="{00000000-0008-0000-0A00-000008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3" name="Picture 363" descr="https://apps.fldfs.com/SURVEY/Images/spacer.gif">
          <a:extLst>
            <a:ext uri="{FF2B5EF4-FFF2-40B4-BE49-F238E27FC236}">
              <a16:creationId xmlns:a16="http://schemas.microsoft.com/office/drawing/2014/main" id="{00000000-0008-0000-0A00-000009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4" name="Picture 363" descr="https://apps.fldfs.com/SURVEY/Images/spacer.gif">
          <a:extLst>
            <a:ext uri="{FF2B5EF4-FFF2-40B4-BE49-F238E27FC236}">
              <a16:creationId xmlns:a16="http://schemas.microsoft.com/office/drawing/2014/main" id="{00000000-0008-0000-0A00-00000A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5" name="Picture 363" descr="https://apps.fldfs.com/SURVEY/Images/spacer.gif">
          <a:extLst>
            <a:ext uri="{FF2B5EF4-FFF2-40B4-BE49-F238E27FC236}">
              <a16:creationId xmlns:a16="http://schemas.microsoft.com/office/drawing/2014/main" id="{00000000-0008-0000-0A00-00000B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6" name="Picture 363" descr="https://apps.fldfs.com/SURVEY/Images/spacer.gif">
          <a:extLst>
            <a:ext uri="{FF2B5EF4-FFF2-40B4-BE49-F238E27FC236}">
              <a16:creationId xmlns:a16="http://schemas.microsoft.com/office/drawing/2014/main" id="{00000000-0008-0000-0A00-00000C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7" name="Picture 363" descr="https://apps.fldfs.com/SURVEY/Images/spacer.gif">
          <a:extLst>
            <a:ext uri="{FF2B5EF4-FFF2-40B4-BE49-F238E27FC236}">
              <a16:creationId xmlns:a16="http://schemas.microsoft.com/office/drawing/2014/main" id="{00000000-0008-0000-0A00-00000D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8" name="Picture 363" descr="https://apps.fldfs.com/SURVEY/Images/spacer.gif">
          <a:extLst>
            <a:ext uri="{FF2B5EF4-FFF2-40B4-BE49-F238E27FC236}">
              <a16:creationId xmlns:a16="http://schemas.microsoft.com/office/drawing/2014/main" id="{00000000-0008-0000-0A00-00000E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59" name="Picture 363" descr="https://apps.fldfs.com/SURVEY/Images/spacer.gif">
          <a:extLst>
            <a:ext uri="{FF2B5EF4-FFF2-40B4-BE49-F238E27FC236}">
              <a16:creationId xmlns:a16="http://schemas.microsoft.com/office/drawing/2014/main" id="{00000000-0008-0000-0A00-00000F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0" name="Picture 363" descr="https://apps.fldfs.com/SURVEY/Images/spacer.gif">
          <a:extLst>
            <a:ext uri="{FF2B5EF4-FFF2-40B4-BE49-F238E27FC236}">
              <a16:creationId xmlns:a16="http://schemas.microsoft.com/office/drawing/2014/main" id="{00000000-0008-0000-0A00-000010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1" name="Picture 363" descr="https://apps.fldfs.com/SURVEY/Images/spacer.gif">
          <a:extLst>
            <a:ext uri="{FF2B5EF4-FFF2-40B4-BE49-F238E27FC236}">
              <a16:creationId xmlns:a16="http://schemas.microsoft.com/office/drawing/2014/main" id="{00000000-0008-0000-0A00-000011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2" name="Picture 363" descr="https://apps.fldfs.com/SURVEY/Images/spacer.gif">
          <a:extLst>
            <a:ext uri="{FF2B5EF4-FFF2-40B4-BE49-F238E27FC236}">
              <a16:creationId xmlns:a16="http://schemas.microsoft.com/office/drawing/2014/main" id="{00000000-0008-0000-0A00-000012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3" name="Picture 363" descr="https://apps.fldfs.com/SURVEY/Images/spacer.gif">
          <a:extLst>
            <a:ext uri="{FF2B5EF4-FFF2-40B4-BE49-F238E27FC236}">
              <a16:creationId xmlns:a16="http://schemas.microsoft.com/office/drawing/2014/main" id="{00000000-0008-0000-0A00-000013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4" name="Picture 363" descr="https://apps.fldfs.com/SURVEY/Images/spacer.gif">
          <a:extLst>
            <a:ext uri="{FF2B5EF4-FFF2-40B4-BE49-F238E27FC236}">
              <a16:creationId xmlns:a16="http://schemas.microsoft.com/office/drawing/2014/main" id="{00000000-0008-0000-0A00-000014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5" name="Picture 363" descr="https://apps.fldfs.com/SURVEY/Images/spacer.gif">
          <a:extLst>
            <a:ext uri="{FF2B5EF4-FFF2-40B4-BE49-F238E27FC236}">
              <a16:creationId xmlns:a16="http://schemas.microsoft.com/office/drawing/2014/main" id="{00000000-0008-0000-0A00-000015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6" name="Picture 363" descr="https://apps.fldfs.com/SURVEY/Images/spacer.gif">
          <a:extLst>
            <a:ext uri="{FF2B5EF4-FFF2-40B4-BE49-F238E27FC236}">
              <a16:creationId xmlns:a16="http://schemas.microsoft.com/office/drawing/2014/main" id="{00000000-0008-0000-0A00-000016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7" name="Picture 363" descr="https://apps.fldfs.com/SURVEY/Images/spacer.gif">
          <a:extLst>
            <a:ext uri="{FF2B5EF4-FFF2-40B4-BE49-F238E27FC236}">
              <a16:creationId xmlns:a16="http://schemas.microsoft.com/office/drawing/2014/main" id="{00000000-0008-0000-0A00-000017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8" name="Picture 363" descr="https://apps.fldfs.com/SURVEY/Images/spacer.gif">
          <a:extLst>
            <a:ext uri="{FF2B5EF4-FFF2-40B4-BE49-F238E27FC236}">
              <a16:creationId xmlns:a16="http://schemas.microsoft.com/office/drawing/2014/main" id="{00000000-0008-0000-0A00-000018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69" name="Picture 363" descr="https://apps.fldfs.com/SURVEY/Images/spacer.gif">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432</xdr:row>
      <xdr:rowOff>0</xdr:rowOff>
    </xdr:from>
    <xdr:to>
      <xdr:col>8</xdr:col>
      <xdr:colOff>9525</xdr:colOff>
      <xdr:row>432</xdr:row>
      <xdr:rowOff>9525</xdr:rowOff>
    </xdr:to>
    <xdr:pic>
      <xdr:nvPicPr>
        <xdr:cNvPr id="6170" name="Picture 363" descr="https://apps.fldfs.com/SURVEY/Images/spacer.gif">
          <a:extLst>
            <a:ext uri="{FF2B5EF4-FFF2-40B4-BE49-F238E27FC236}">
              <a16:creationId xmlns:a16="http://schemas.microsoft.com/office/drawing/2014/main" id="{00000000-0008-0000-0A00-00001A180000}"/>
            </a:ext>
          </a:extLst>
        </xdr:cNvPr>
        <xdr:cNvPicPr>
          <a:picLocks noChangeAspect="1"/>
        </xdr:cNvPicPr>
      </xdr:nvPicPr>
      <xdr:blipFill>
        <a:blip xmlns:r="http://schemas.openxmlformats.org/officeDocument/2006/relationships" r:embed="rId1"/>
        <a:stretch>
          <a:fillRect/>
        </a:stretch>
      </xdr:blipFill>
      <xdr:spPr bwMode="auto">
        <a:xfrm>
          <a:off x="1400175" y="838676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1" name="Picture 363" descr="https://apps.fldfs.com/SURVEY/Images/spacer.gif">
          <a:extLst>
            <a:ext uri="{FF2B5EF4-FFF2-40B4-BE49-F238E27FC236}">
              <a16:creationId xmlns:a16="http://schemas.microsoft.com/office/drawing/2014/main" id="{00000000-0008-0000-0A00-00001B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2" name="Picture 363" descr="https://apps.fldfs.com/SURVEY/Images/spacer.gif">
          <a:extLst>
            <a:ext uri="{FF2B5EF4-FFF2-40B4-BE49-F238E27FC236}">
              <a16:creationId xmlns:a16="http://schemas.microsoft.com/office/drawing/2014/main" id="{00000000-0008-0000-0A00-00001C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3" name="Picture 363" descr="https://apps.fldfs.com/SURVEY/Images/spacer.gif">
          <a:extLst>
            <a:ext uri="{FF2B5EF4-FFF2-40B4-BE49-F238E27FC236}">
              <a16:creationId xmlns:a16="http://schemas.microsoft.com/office/drawing/2014/main" id="{00000000-0008-0000-0A00-00001D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4" name="Picture 363" descr="https://apps.fldfs.com/SURVEY/Images/spacer.gif">
          <a:extLst>
            <a:ext uri="{FF2B5EF4-FFF2-40B4-BE49-F238E27FC236}">
              <a16:creationId xmlns:a16="http://schemas.microsoft.com/office/drawing/2014/main" id="{00000000-0008-0000-0A00-00001E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5" name="Picture 363" descr="https://apps.fldfs.com/SURVEY/Images/spacer.gif">
          <a:extLst>
            <a:ext uri="{FF2B5EF4-FFF2-40B4-BE49-F238E27FC236}">
              <a16:creationId xmlns:a16="http://schemas.microsoft.com/office/drawing/2014/main" id="{00000000-0008-0000-0A00-00001F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6" name="Picture 363" descr="https://apps.fldfs.com/SURVEY/Images/spacer.gif">
          <a:extLst>
            <a:ext uri="{FF2B5EF4-FFF2-40B4-BE49-F238E27FC236}">
              <a16:creationId xmlns:a16="http://schemas.microsoft.com/office/drawing/2014/main" id="{00000000-0008-0000-0A00-000020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7" name="Picture 363" descr="https://apps.fldfs.com/SURVEY/Images/spacer.gif">
          <a:extLst>
            <a:ext uri="{FF2B5EF4-FFF2-40B4-BE49-F238E27FC236}">
              <a16:creationId xmlns:a16="http://schemas.microsoft.com/office/drawing/2014/main" id="{00000000-0008-0000-0A00-000021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8" name="Picture 363" descr="https://apps.fldfs.com/SURVEY/Images/spacer.gif">
          <a:extLst>
            <a:ext uri="{FF2B5EF4-FFF2-40B4-BE49-F238E27FC236}">
              <a16:creationId xmlns:a16="http://schemas.microsoft.com/office/drawing/2014/main" id="{00000000-0008-0000-0A00-000022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79" name="Picture 363" descr="https://apps.fldfs.com/SURVEY/Images/spacer.gif">
          <a:extLst>
            <a:ext uri="{FF2B5EF4-FFF2-40B4-BE49-F238E27FC236}">
              <a16:creationId xmlns:a16="http://schemas.microsoft.com/office/drawing/2014/main" id="{00000000-0008-0000-0A00-000023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0" name="Picture 363" descr="https://apps.fldfs.com/SURVEY/Images/spacer.gif">
          <a:extLst>
            <a:ext uri="{FF2B5EF4-FFF2-40B4-BE49-F238E27FC236}">
              <a16:creationId xmlns:a16="http://schemas.microsoft.com/office/drawing/2014/main" id="{00000000-0008-0000-0A00-000024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1" name="Picture 363" descr="https://apps.fldfs.com/SURVEY/Images/spacer.gif">
          <a:extLst>
            <a:ext uri="{FF2B5EF4-FFF2-40B4-BE49-F238E27FC236}">
              <a16:creationId xmlns:a16="http://schemas.microsoft.com/office/drawing/2014/main" id="{00000000-0008-0000-0A00-000025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2" name="Picture 363" descr="https://apps.fldfs.com/SURVEY/Images/spacer.gif">
          <a:extLst>
            <a:ext uri="{FF2B5EF4-FFF2-40B4-BE49-F238E27FC236}">
              <a16:creationId xmlns:a16="http://schemas.microsoft.com/office/drawing/2014/main" id="{00000000-0008-0000-0A00-000026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3" name="Picture 363" descr="https://apps.fldfs.com/SURVEY/Images/spacer.gif">
          <a:extLst>
            <a:ext uri="{FF2B5EF4-FFF2-40B4-BE49-F238E27FC236}">
              <a16:creationId xmlns:a16="http://schemas.microsoft.com/office/drawing/2014/main" id="{00000000-0008-0000-0A00-000027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4" name="Picture 363" descr="https://apps.fldfs.com/SURVEY/Images/spacer.gif">
          <a:extLst>
            <a:ext uri="{FF2B5EF4-FFF2-40B4-BE49-F238E27FC236}">
              <a16:creationId xmlns:a16="http://schemas.microsoft.com/office/drawing/2014/main" id="{00000000-0008-0000-0A00-000028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5" name="Picture 363" descr="https://apps.fldfs.com/SURVEY/Images/spacer.gif">
          <a:extLst>
            <a:ext uri="{FF2B5EF4-FFF2-40B4-BE49-F238E27FC236}">
              <a16:creationId xmlns:a16="http://schemas.microsoft.com/office/drawing/2014/main" id="{00000000-0008-0000-0A00-000029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6" name="Picture 363" descr="https://apps.fldfs.com/SURVEY/Images/spacer.gif">
          <a:extLst>
            <a:ext uri="{FF2B5EF4-FFF2-40B4-BE49-F238E27FC236}">
              <a16:creationId xmlns:a16="http://schemas.microsoft.com/office/drawing/2014/main" id="{00000000-0008-0000-0A00-00002A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7" name="Picture 363" descr="https://apps.fldfs.com/SURVEY/Images/spacer.gif">
          <a:extLst>
            <a:ext uri="{FF2B5EF4-FFF2-40B4-BE49-F238E27FC236}">
              <a16:creationId xmlns:a16="http://schemas.microsoft.com/office/drawing/2014/main" id="{00000000-0008-0000-0A00-00002B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8" name="Picture 363" descr="https://apps.fldfs.com/SURVEY/Images/spacer.gif">
          <a:extLst>
            <a:ext uri="{FF2B5EF4-FFF2-40B4-BE49-F238E27FC236}">
              <a16:creationId xmlns:a16="http://schemas.microsoft.com/office/drawing/2014/main" id="{00000000-0008-0000-0A00-00002C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89" name="Picture 363" descr="https://apps.fldfs.com/SURVEY/Images/spacer.gif">
          <a:extLst>
            <a:ext uri="{FF2B5EF4-FFF2-40B4-BE49-F238E27FC236}">
              <a16:creationId xmlns:a16="http://schemas.microsoft.com/office/drawing/2014/main" id="{00000000-0008-0000-0A00-00002D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90" name="Picture 363" descr="https://apps.fldfs.com/SURVEY/Images/spacer.gif">
          <a:extLst>
            <a:ext uri="{FF2B5EF4-FFF2-40B4-BE49-F238E27FC236}">
              <a16:creationId xmlns:a16="http://schemas.microsoft.com/office/drawing/2014/main" id="{00000000-0008-0000-0A00-00002E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433</xdr:row>
      <xdr:rowOff>0</xdr:rowOff>
    </xdr:from>
    <xdr:to>
      <xdr:col>8</xdr:col>
      <xdr:colOff>9525</xdr:colOff>
      <xdr:row>433</xdr:row>
      <xdr:rowOff>9525</xdr:rowOff>
    </xdr:to>
    <xdr:pic>
      <xdr:nvPicPr>
        <xdr:cNvPr id="6191" name="Picture 363" descr="https://apps.fldfs.com/SURVEY/Images/spacer.gif">
          <a:extLst>
            <a:ext uri="{FF2B5EF4-FFF2-40B4-BE49-F238E27FC236}">
              <a16:creationId xmlns:a16="http://schemas.microsoft.com/office/drawing/2014/main" id="{00000000-0008-0000-0A00-00002F180000}"/>
            </a:ext>
          </a:extLst>
        </xdr:cNvPr>
        <xdr:cNvPicPr>
          <a:picLocks noChangeAspect="1"/>
        </xdr:cNvPicPr>
      </xdr:nvPicPr>
      <xdr:blipFill>
        <a:blip xmlns:r="http://schemas.openxmlformats.org/officeDocument/2006/relationships" r:embed="rId1"/>
        <a:stretch>
          <a:fillRect/>
        </a:stretch>
      </xdr:blipFill>
      <xdr:spPr bwMode="auto">
        <a:xfrm>
          <a:off x="1400175" y="840581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2" name="Picture 363" descr="https://apps.fldfs.com/SURVEY/Images/spacer.gif">
          <a:extLst>
            <a:ext uri="{FF2B5EF4-FFF2-40B4-BE49-F238E27FC236}">
              <a16:creationId xmlns:a16="http://schemas.microsoft.com/office/drawing/2014/main" id="{00000000-0008-0000-0A00-000030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3" name="Picture 363" descr="https://apps.fldfs.com/SURVEY/Images/spacer.gif">
          <a:extLst>
            <a:ext uri="{FF2B5EF4-FFF2-40B4-BE49-F238E27FC236}">
              <a16:creationId xmlns:a16="http://schemas.microsoft.com/office/drawing/2014/main" id="{00000000-0008-0000-0A00-000031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4" name="Picture 363" descr="https://apps.fldfs.com/SURVEY/Images/spacer.gif">
          <a:extLst>
            <a:ext uri="{FF2B5EF4-FFF2-40B4-BE49-F238E27FC236}">
              <a16:creationId xmlns:a16="http://schemas.microsoft.com/office/drawing/2014/main" id="{00000000-0008-0000-0A00-000032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5" name="Picture 363" descr="https://apps.fldfs.com/SURVEY/Images/spacer.gif">
          <a:extLst>
            <a:ext uri="{FF2B5EF4-FFF2-40B4-BE49-F238E27FC236}">
              <a16:creationId xmlns:a16="http://schemas.microsoft.com/office/drawing/2014/main" id="{00000000-0008-0000-0A00-000033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6" name="Picture 363" descr="https://apps.fldfs.com/SURVEY/Images/spacer.gif">
          <a:extLst>
            <a:ext uri="{FF2B5EF4-FFF2-40B4-BE49-F238E27FC236}">
              <a16:creationId xmlns:a16="http://schemas.microsoft.com/office/drawing/2014/main" id="{00000000-0008-0000-0A00-000034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7" name="Picture 363" descr="https://apps.fldfs.com/SURVEY/Images/spacer.gif">
          <a:extLst>
            <a:ext uri="{FF2B5EF4-FFF2-40B4-BE49-F238E27FC236}">
              <a16:creationId xmlns:a16="http://schemas.microsoft.com/office/drawing/2014/main" id="{00000000-0008-0000-0A00-000035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8" name="Picture 363" descr="https://apps.fldfs.com/SURVEY/Images/spacer.gif">
          <a:extLst>
            <a:ext uri="{FF2B5EF4-FFF2-40B4-BE49-F238E27FC236}">
              <a16:creationId xmlns:a16="http://schemas.microsoft.com/office/drawing/2014/main" id="{00000000-0008-0000-0A00-000036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199" name="Picture 363" descr="https://apps.fldfs.com/SURVEY/Images/spacer.gif">
          <a:extLst>
            <a:ext uri="{FF2B5EF4-FFF2-40B4-BE49-F238E27FC236}">
              <a16:creationId xmlns:a16="http://schemas.microsoft.com/office/drawing/2014/main" id="{00000000-0008-0000-0A00-000037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0" name="Picture 363" descr="https://apps.fldfs.com/SURVEY/Images/spacer.gif">
          <a:extLst>
            <a:ext uri="{FF2B5EF4-FFF2-40B4-BE49-F238E27FC236}">
              <a16:creationId xmlns:a16="http://schemas.microsoft.com/office/drawing/2014/main" id="{00000000-0008-0000-0A00-000038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1" name="Picture 363" descr="https://apps.fldfs.com/SURVEY/Images/spacer.gif">
          <a:extLst>
            <a:ext uri="{FF2B5EF4-FFF2-40B4-BE49-F238E27FC236}">
              <a16:creationId xmlns:a16="http://schemas.microsoft.com/office/drawing/2014/main" id="{00000000-0008-0000-0A00-000039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2" name="Picture 363" descr="https://apps.fldfs.com/SURVEY/Images/spacer.gif">
          <a:extLst>
            <a:ext uri="{FF2B5EF4-FFF2-40B4-BE49-F238E27FC236}">
              <a16:creationId xmlns:a16="http://schemas.microsoft.com/office/drawing/2014/main" id="{00000000-0008-0000-0A00-00003A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3" name="Picture 363" descr="https://apps.fldfs.com/SURVEY/Images/spacer.gif">
          <a:extLst>
            <a:ext uri="{FF2B5EF4-FFF2-40B4-BE49-F238E27FC236}">
              <a16:creationId xmlns:a16="http://schemas.microsoft.com/office/drawing/2014/main" id="{00000000-0008-0000-0A00-00003B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4" name="Picture 363" descr="https://apps.fldfs.com/SURVEY/Images/spacer.gif">
          <a:extLst>
            <a:ext uri="{FF2B5EF4-FFF2-40B4-BE49-F238E27FC236}">
              <a16:creationId xmlns:a16="http://schemas.microsoft.com/office/drawing/2014/main" id="{00000000-0008-0000-0A00-00003C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5" name="Picture 363" descr="https://apps.fldfs.com/SURVEY/Images/spacer.gif">
          <a:extLst>
            <a:ext uri="{FF2B5EF4-FFF2-40B4-BE49-F238E27FC236}">
              <a16:creationId xmlns:a16="http://schemas.microsoft.com/office/drawing/2014/main" id="{00000000-0008-0000-0A00-00003D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6" name="Picture 363" descr="https://apps.fldfs.com/SURVEY/Images/spacer.gif">
          <a:extLst>
            <a:ext uri="{FF2B5EF4-FFF2-40B4-BE49-F238E27FC236}">
              <a16:creationId xmlns:a16="http://schemas.microsoft.com/office/drawing/2014/main" id="{00000000-0008-0000-0A00-00003E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7" name="Picture 363" descr="https://apps.fldfs.com/SURVEY/Images/spacer.gif">
          <a:extLst>
            <a:ext uri="{FF2B5EF4-FFF2-40B4-BE49-F238E27FC236}">
              <a16:creationId xmlns:a16="http://schemas.microsoft.com/office/drawing/2014/main" id="{00000000-0008-0000-0A00-00003F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8" name="Picture 363" descr="https://apps.fldfs.com/SURVEY/Images/spacer.gif">
          <a:extLst>
            <a:ext uri="{FF2B5EF4-FFF2-40B4-BE49-F238E27FC236}">
              <a16:creationId xmlns:a16="http://schemas.microsoft.com/office/drawing/2014/main" id="{00000000-0008-0000-0A00-000040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09" name="Picture 363" descr="https://apps.fldfs.com/SURVEY/Images/spacer.gif">
          <a:extLst>
            <a:ext uri="{FF2B5EF4-FFF2-40B4-BE49-F238E27FC236}">
              <a16:creationId xmlns:a16="http://schemas.microsoft.com/office/drawing/2014/main" id="{00000000-0008-0000-0A00-000041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10" name="Picture 363" descr="https://apps.fldfs.com/SURVEY/Images/spacer.gif">
          <a:extLst>
            <a:ext uri="{FF2B5EF4-FFF2-40B4-BE49-F238E27FC236}">
              <a16:creationId xmlns:a16="http://schemas.microsoft.com/office/drawing/2014/main" id="{00000000-0008-0000-0A00-000042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11" name="Picture 363" descr="https://apps.fldfs.com/SURVEY/Images/spacer.gif">
          <a:extLst>
            <a:ext uri="{FF2B5EF4-FFF2-40B4-BE49-F238E27FC236}">
              <a16:creationId xmlns:a16="http://schemas.microsoft.com/office/drawing/2014/main" id="{00000000-0008-0000-0A00-000043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434</xdr:row>
      <xdr:rowOff>0</xdr:rowOff>
    </xdr:from>
    <xdr:to>
      <xdr:col>8</xdr:col>
      <xdr:colOff>9525</xdr:colOff>
      <xdr:row>434</xdr:row>
      <xdr:rowOff>9525</xdr:rowOff>
    </xdr:to>
    <xdr:pic>
      <xdr:nvPicPr>
        <xdr:cNvPr id="6212" name="Picture 363" descr="https://apps.fldfs.com/SURVEY/Images/spacer.gif">
          <a:extLst>
            <a:ext uri="{FF2B5EF4-FFF2-40B4-BE49-F238E27FC236}">
              <a16:creationId xmlns:a16="http://schemas.microsoft.com/office/drawing/2014/main" id="{00000000-0008-0000-0A00-000044180000}"/>
            </a:ext>
          </a:extLst>
        </xdr:cNvPr>
        <xdr:cNvPicPr>
          <a:picLocks noChangeAspect="1"/>
        </xdr:cNvPicPr>
      </xdr:nvPicPr>
      <xdr:blipFill>
        <a:blip xmlns:r="http://schemas.openxmlformats.org/officeDocument/2006/relationships" r:embed="rId1"/>
        <a:stretch>
          <a:fillRect/>
        </a:stretch>
      </xdr:blipFill>
      <xdr:spPr bwMode="auto">
        <a:xfrm>
          <a:off x="1400175" y="842486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13" name="Picture 363" descr="https://apps.fldfs.com/SURVEY/Images/spacer.gif">
          <a:extLst>
            <a:ext uri="{FF2B5EF4-FFF2-40B4-BE49-F238E27FC236}">
              <a16:creationId xmlns:a16="http://schemas.microsoft.com/office/drawing/2014/main" id="{00000000-0008-0000-0A00-000045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14" name="Picture 363" descr="https://apps.fldfs.com/SURVEY/Images/spacer.gif">
          <a:extLst>
            <a:ext uri="{FF2B5EF4-FFF2-40B4-BE49-F238E27FC236}">
              <a16:creationId xmlns:a16="http://schemas.microsoft.com/office/drawing/2014/main" id="{00000000-0008-0000-0A00-000046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15" name="Picture 363" descr="https://apps.fldfs.com/SURVEY/Images/spacer.gif">
          <a:extLst>
            <a:ext uri="{FF2B5EF4-FFF2-40B4-BE49-F238E27FC236}">
              <a16:creationId xmlns:a16="http://schemas.microsoft.com/office/drawing/2014/main" id="{00000000-0008-0000-0A00-000047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16" name="Picture 363" descr="https://apps.fldfs.com/SURVEY/Images/spacer.gif">
          <a:extLst>
            <a:ext uri="{FF2B5EF4-FFF2-40B4-BE49-F238E27FC236}">
              <a16:creationId xmlns:a16="http://schemas.microsoft.com/office/drawing/2014/main" id="{00000000-0008-0000-0A00-000048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17" name="Picture 363" descr="https://apps.fldfs.com/SURVEY/Images/spacer.gif">
          <a:extLst>
            <a:ext uri="{FF2B5EF4-FFF2-40B4-BE49-F238E27FC236}">
              <a16:creationId xmlns:a16="http://schemas.microsoft.com/office/drawing/2014/main" id="{00000000-0008-0000-0A00-000049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18" name="Picture 363" descr="https://apps.fldfs.com/SURVEY/Images/spacer.gif">
          <a:extLst>
            <a:ext uri="{FF2B5EF4-FFF2-40B4-BE49-F238E27FC236}">
              <a16:creationId xmlns:a16="http://schemas.microsoft.com/office/drawing/2014/main" id="{00000000-0008-0000-0A00-00004A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19" name="Picture 363" descr="https://apps.fldfs.com/SURVEY/Images/spacer.gif">
          <a:extLst>
            <a:ext uri="{FF2B5EF4-FFF2-40B4-BE49-F238E27FC236}">
              <a16:creationId xmlns:a16="http://schemas.microsoft.com/office/drawing/2014/main" id="{00000000-0008-0000-0A00-00004B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0" name="Picture 363" descr="https://apps.fldfs.com/SURVEY/Images/spacer.gif">
          <a:extLst>
            <a:ext uri="{FF2B5EF4-FFF2-40B4-BE49-F238E27FC236}">
              <a16:creationId xmlns:a16="http://schemas.microsoft.com/office/drawing/2014/main" id="{00000000-0008-0000-0A00-00004C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1" name="Picture 363" descr="https://apps.fldfs.com/SURVEY/Images/spacer.gif">
          <a:extLst>
            <a:ext uri="{FF2B5EF4-FFF2-40B4-BE49-F238E27FC236}">
              <a16:creationId xmlns:a16="http://schemas.microsoft.com/office/drawing/2014/main" id="{00000000-0008-0000-0A00-00004D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2" name="Picture 363" descr="https://apps.fldfs.com/SURVEY/Images/spacer.gif">
          <a:extLst>
            <a:ext uri="{FF2B5EF4-FFF2-40B4-BE49-F238E27FC236}">
              <a16:creationId xmlns:a16="http://schemas.microsoft.com/office/drawing/2014/main" id="{00000000-0008-0000-0A00-00004E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3" name="Picture 363" descr="https://apps.fldfs.com/SURVEY/Images/spacer.gif">
          <a:extLst>
            <a:ext uri="{FF2B5EF4-FFF2-40B4-BE49-F238E27FC236}">
              <a16:creationId xmlns:a16="http://schemas.microsoft.com/office/drawing/2014/main" id="{00000000-0008-0000-0A00-00004F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4" name="Picture 363" descr="https://apps.fldfs.com/SURVEY/Images/spacer.gif">
          <a:extLst>
            <a:ext uri="{FF2B5EF4-FFF2-40B4-BE49-F238E27FC236}">
              <a16:creationId xmlns:a16="http://schemas.microsoft.com/office/drawing/2014/main" id="{00000000-0008-0000-0A00-000050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5" name="Picture 363" descr="https://apps.fldfs.com/SURVEY/Images/spacer.gif">
          <a:extLst>
            <a:ext uri="{FF2B5EF4-FFF2-40B4-BE49-F238E27FC236}">
              <a16:creationId xmlns:a16="http://schemas.microsoft.com/office/drawing/2014/main" id="{00000000-0008-0000-0A00-000051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6" name="Picture 363" descr="https://apps.fldfs.com/SURVEY/Images/spacer.gif">
          <a:extLst>
            <a:ext uri="{FF2B5EF4-FFF2-40B4-BE49-F238E27FC236}">
              <a16:creationId xmlns:a16="http://schemas.microsoft.com/office/drawing/2014/main" id="{00000000-0008-0000-0A00-000052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7" name="Picture 363" descr="https://apps.fldfs.com/SURVEY/Images/spacer.gif">
          <a:extLst>
            <a:ext uri="{FF2B5EF4-FFF2-40B4-BE49-F238E27FC236}">
              <a16:creationId xmlns:a16="http://schemas.microsoft.com/office/drawing/2014/main" id="{00000000-0008-0000-0A00-000053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8" name="Picture 363" descr="https://apps.fldfs.com/SURVEY/Images/spacer.gif">
          <a:extLst>
            <a:ext uri="{FF2B5EF4-FFF2-40B4-BE49-F238E27FC236}">
              <a16:creationId xmlns:a16="http://schemas.microsoft.com/office/drawing/2014/main" id="{00000000-0008-0000-0A00-000054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29" name="Picture 363" descr="https://apps.fldfs.com/SURVEY/Images/spacer.gif">
          <a:extLst>
            <a:ext uri="{FF2B5EF4-FFF2-40B4-BE49-F238E27FC236}">
              <a16:creationId xmlns:a16="http://schemas.microsoft.com/office/drawing/2014/main" id="{00000000-0008-0000-0A00-000055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30" name="Picture 363" descr="https://apps.fldfs.com/SURVEY/Images/spacer.gif">
          <a:extLst>
            <a:ext uri="{FF2B5EF4-FFF2-40B4-BE49-F238E27FC236}">
              <a16:creationId xmlns:a16="http://schemas.microsoft.com/office/drawing/2014/main" id="{00000000-0008-0000-0A00-000056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31" name="Picture 363" descr="https://apps.fldfs.com/SURVEY/Images/spacer.gif">
          <a:extLst>
            <a:ext uri="{FF2B5EF4-FFF2-40B4-BE49-F238E27FC236}">
              <a16:creationId xmlns:a16="http://schemas.microsoft.com/office/drawing/2014/main" id="{00000000-0008-0000-0A00-000057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32" name="Picture 363" descr="https://apps.fldfs.com/SURVEY/Images/spacer.gif">
          <a:extLst>
            <a:ext uri="{FF2B5EF4-FFF2-40B4-BE49-F238E27FC236}">
              <a16:creationId xmlns:a16="http://schemas.microsoft.com/office/drawing/2014/main" id="{00000000-0008-0000-0A00-000058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435</xdr:row>
      <xdr:rowOff>0</xdr:rowOff>
    </xdr:from>
    <xdr:to>
      <xdr:col>8</xdr:col>
      <xdr:colOff>9525</xdr:colOff>
      <xdr:row>435</xdr:row>
      <xdr:rowOff>9525</xdr:rowOff>
    </xdr:to>
    <xdr:pic>
      <xdr:nvPicPr>
        <xdr:cNvPr id="6233" name="Picture 363" descr="https://apps.fldfs.com/SURVEY/Images/spacer.gif">
          <a:extLst>
            <a:ext uri="{FF2B5EF4-FFF2-40B4-BE49-F238E27FC236}">
              <a16:creationId xmlns:a16="http://schemas.microsoft.com/office/drawing/2014/main" id="{00000000-0008-0000-0A00-000059180000}"/>
            </a:ext>
          </a:extLst>
        </xdr:cNvPr>
        <xdr:cNvPicPr>
          <a:picLocks noChangeAspect="1"/>
        </xdr:cNvPicPr>
      </xdr:nvPicPr>
      <xdr:blipFill>
        <a:blip xmlns:r="http://schemas.openxmlformats.org/officeDocument/2006/relationships" r:embed="rId1"/>
        <a:stretch>
          <a:fillRect/>
        </a:stretch>
      </xdr:blipFill>
      <xdr:spPr bwMode="auto">
        <a:xfrm>
          <a:off x="1400175" y="84439125"/>
          <a:ext cx="9525" cy="9525"/>
        </a:xfrm>
        <a:prstGeom prst="rect">
          <a:avLst/>
        </a:prstGeom>
        <a:noFill/>
        <a:ln w="9525">
          <a:noFill/>
        </a:ln>
      </xdr:spPr>
    </xdr:pic>
    <xdr:clientData/>
  </xdr:twoCellAnchor>
  <xdr:twoCellAnchor>
    <xdr:from>
      <xdr:col>8</xdr:col>
      <xdr:colOff>0</xdr:colOff>
      <xdr:row>459</xdr:row>
      <xdr:rowOff>0</xdr:rowOff>
    </xdr:from>
    <xdr:to>
      <xdr:col>8</xdr:col>
      <xdr:colOff>9525</xdr:colOff>
      <xdr:row>459</xdr:row>
      <xdr:rowOff>9525</xdr:rowOff>
    </xdr:to>
    <xdr:pic>
      <xdr:nvPicPr>
        <xdr:cNvPr id="6234" name="Picture 363" descr="https://apps.fldfs.com/SURVEY/Images/spacer.gif">
          <a:extLst>
            <a:ext uri="{FF2B5EF4-FFF2-40B4-BE49-F238E27FC236}">
              <a16:creationId xmlns:a16="http://schemas.microsoft.com/office/drawing/2014/main" id="{00000000-0008-0000-0A00-00005A180000}"/>
            </a:ext>
          </a:extLst>
        </xdr:cNvPr>
        <xdr:cNvPicPr>
          <a:picLocks noChangeAspect="1"/>
        </xdr:cNvPicPr>
      </xdr:nvPicPr>
      <xdr:blipFill>
        <a:blip xmlns:r="http://schemas.openxmlformats.org/officeDocument/2006/relationships" r:embed="rId1"/>
        <a:stretch>
          <a:fillRect/>
        </a:stretch>
      </xdr:blipFill>
      <xdr:spPr bwMode="auto">
        <a:xfrm>
          <a:off x="1400175" y="89011125"/>
          <a:ext cx="9525" cy="9525"/>
        </a:xfrm>
        <a:prstGeom prst="rect">
          <a:avLst/>
        </a:prstGeom>
        <a:noFill/>
        <a:ln w="9525">
          <a:noFill/>
        </a:ln>
      </xdr:spPr>
    </xdr:pic>
    <xdr:clientData/>
  </xdr:twoCellAnchor>
  <xdr:twoCellAnchor>
    <xdr:from>
      <xdr:col>8</xdr:col>
      <xdr:colOff>0</xdr:colOff>
      <xdr:row>460</xdr:row>
      <xdr:rowOff>0</xdr:rowOff>
    </xdr:from>
    <xdr:to>
      <xdr:col>8</xdr:col>
      <xdr:colOff>9525</xdr:colOff>
      <xdr:row>460</xdr:row>
      <xdr:rowOff>9525</xdr:rowOff>
    </xdr:to>
    <xdr:pic>
      <xdr:nvPicPr>
        <xdr:cNvPr id="6235" name="Picture 363" descr="https://apps.fldfs.com/SURVEY/Images/spacer.gif">
          <a:extLst>
            <a:ext uri="{FF2B5EF4-FFF2-40B4-BE49-F238E27FC236}">
              <a16:creationId xmlns:a16="http://schemas.microsoft.com/office/drawing/2014/main" id="{00000000-0008-0000-0A00-00005B180000}"/>
            </a:ext>
          </a:extLst>
        </xdr:cNvPr>
        <xdr:cNvPicPr>
          <a:picLocks noChangeAspect="1"/>
        </xdr:cNvPicPr>
      </xdr:nvPicPr>
      <xdr:blipFill>
        <a:blip xmlns:r="http://schemas.openxmlformats.org/officeDocument/2006/relationships" r:embed="rId1"/>
        <a:stretch>
          <a:fillRect/>
        </a:stretch>
      </xdr:blipFill>
      <xdr:spPr bwMode="auto">
        <a:xfrm>
          <a:off x="1400175" y="89201625"/>
          <a:ext cx="9525" cy="9525"/>
        </a:xfrm>
        <a:prstGeom prst="rect">
          <a:avLst/>
        </a:prstGeom>
        <a:noFill/>
        <a:ln w="9525">
          <a:noFill/>
        </a:ln>
      </xdr:spPr>
    </xdr:pic>
    <xdr:clientData/>
  </xdr:twoCellAnchor>
  <xdr:twoCellAnchor>
    <xdr:from>
      <xdr:col>8</xdr:col>
      <xdr:colOff>0</xdr:colOff>
      <xdr:row>477</xdr:row>
      <xdr:rowOff>0</xdr:rowOff>
    </xdr:from>
    <xdr:to>
      <xdr:col>8</xdr:col>
      <xdr:colOff>9525</xdr:colOff>
      <xdr:row>477</xdr:row>
      <xdr:rowOff>9525</xdr:rowOff>
    </xdr:to>
    <xdr:pic>
      <xdr:nvPicPr>
        <xdr:cNvPr id="6236" name="Picture 363" descr="https://apps.fldfs.com/SURVEY/Images/spacer.gif">
          <a:extLst>
            <a:ext uri="{FF2B5EF4-FFF2-40B4-BE49-F238E27FC236}">
              <a16:creationId xmlns:a16="http://schemas.microsoft.com/office/drawing/2014/main" id="{00000000-0008-0000-0A00-00005C180000}"/>
            </a:ext>
          </a:extLst>
        </xdr:cNvPr>
        <xdr:cNvPicPr>
          <a:picLocks noChangeAspect="1"/>
        </xdr:cNvPicPr>
      </xdr:nvPicPr>
      <xdr:blipFill>
        <a:blip xmlns:r="http://schemas.openxmlformats.org/officeDocument/2006/relationships" r:embed="rId1"/>
        <a:stretch>
          <a:fillRect/>
        </a:stretch>
      </xdr:blipFill>
      <xdr:spPr bwMode="auto">
        <a:xfrm>
          <a:off x="1400175" y="92440125"/>
          <a:ext cx="9525" cy="9525"/>
        </a:xfrm>
        <a:prstGeom prst="rect">
          <a:avLst/>
        </a:prstGeom>
        <a:noFill/>
        <a:ln w="9525">
          <a:noFill/>
        </a:ln>
      </xdr:spPr>
    </xdr:pic>
    <xdr:clientData/>
  </xdr:twoCellAnchor>
  <xdr:twoCellAnchor>
    <xdr:from>
      <xdr:col>8</xdr:col>
      <xdr:colOff>0</xdr:colOff>
      <xdr:row>478</xdr:row>
      <xdr:rowOff>0</xdr:rowOff>
    </xdr:from>
    <xdr:to>
      <xdr:col>8</xdr:col>
      <xdr:colOff>9525</xdr:colOff>
      <xdr:row>478</xdr:row>
      <xdr:rowOff>9525</xdr:rowOff>
    </xdr:to>
    <xdr:pic>
      <xdr:nvPicPr>
        <xdr:cNvPr id="6237" name="Picture 363" descr="https://apps.fldfs.com/SURVEY/Images/spacer.gif">
          <a:extLst>
            <a:ext uri="{FF2B5EF4-FFF2-40B4-BE49-F238E27FC236}">
              <a16:creationId xmlns:a16="http://schemas.microsoft.com/office/drawing/2014/main" id="{00000000-0008-0000-0A00-00005D180000}"/>
            </a:ext>
          </a:extLst>
        </xdr:cNvPr>
        <xdr:cNvPicPr>
          <a:picLocks noChangeAspect="1"/>
        </xdr:cNvPicPr>
      </xdr:nvPicPr>
      <xdr:blipFill>
        <a:blip xmlns:r="http://schemas.openxmlformats.org/officeDocument/2006/relationships" r:embed="rId1"/>
        <a:stretch>
          <a:fillRect/>
        </a:stretch>
      </xdr:blipFill>
      <xdr:spPr bwMode="auto">
        <a:xfrm>
          <a:off x="1400175" y="92630625"/>
          <a:ext cx="9525" cy="9525"/>
        </a:xfrm>
        <a:prstGeom prst="rect">
          <a:avLst/>
        </a:prstGeom>
        <a:noFill/>
        <a:ln w="9525">
          <a:noFill/>
        </a:ln>
      </xdr:spPr>
    </xdr:pic>
    <xdr:clientData/>
  </xdr:twoCellAnchor>
  <xdr:twoCellAnchor>
    <xdr:from>
      <xdr:col>8</xdr:col>
      <xdr:colOff>0</xdr:colOff>
      <xdr:row>459</xdr:row>
      <xdr:rowOff>0</xdr:rowOff>
    </xdr:from>
    <xdr:to>
      <xdr:col>8</xdr:col>
      <xdr:colOff>9525</xdr:colOff>
      <xdr:row>459</xdr:row>
      <xdr:rowOff>9525</xdr:rowOff>
    </xdr:to>
    <xdr:pic>
      <xdr:nvPicPr>
        <xdr:cNvPr id="6238" name="Picture 363" descr="https://apps.fldfs.com/SURVEY/Images/spacer.gif">
          <a:extLst>
            <a:ext uri="{FF2B5EF4-FFF2-40B4-BE49-F238E27FC236}">
              <a16:creationId xmlns:a16="http://schemas.microsoft.com/office/drawing/2014/main" id="{00000000-0008-0000-0A00-00005E180000}"/>
            </a:ext>
          </a:extLst>
        </xdr:cNvPr>
        <xdr:cNvPicPr>
          <a:picLocks noChangeAspect="1"/>
        </xdr:cNvPicPr>
      </xdr:nvPicPr>
      <xdr:blipFill>
        <a:blip xmlns:r="http://schemas.openxmlformats.org/officeDocument/2006/relationships" r:embed="rId1"/>
        <a:stretch>
          <a:fillRect/>
        </a:stretch>
      </xdr:blipFill>
      <xdr:spPr bwMode="auto">
        <a:xfrm>
          <a:off x="1400175" y="89011125"/>
          <a:ext cx="9525" cy="9525"/>
        </a:xfrm>
        <a:prstGeom prst="rect">
          <a:avLst/>
        </a:prstGeom>
        <a:noFill/>
        <a:ln w="9525">
          <a:noFill/>
        </a:ln>
      </xdr:spPr>
    </xdr:pic>
    <xdr:clientData/>
  </xdr:twoCellAnchor>
  <xdr:twoCellAnchor>
    <xdr:from>
      <xdr:col>8</xdr:col>
      <xdr:colOff>0</xdr:colOff>
      <xdr:row>460</xdr:row>
      <xdr:rowOff>0</xdr:rowOff>
    </xdr:from>
    <xdr:to>
      <xdr:col>8</xdr:col>
      <xdr:colOff>9525</xdr:colOff>
      <xdr:row>460</xdr:row>
      <xdr:rowOff>9525</xdr:rowOff>
    </xdr:to>
    <xdr:pic>
      <xdr:nvPicPr>
        <xdr:cNvPr id="6239" name="Picture 363" descr="https://apps.fldfs.com/SURVEY/Images/spacer.gif">
          <a:extLst>
            <a:ext uri="{FF2B5EF4-FFF2-40B4-BE49-F238E27FC236}">
              <a16:creationId xmlns:a16="http://schemas.microsoft.com/office/drawing/2014/main" id="{00000000-0008-0000-0A00-00005F180000}"/>
            </a:ext>
          </a:extLst>
        </xdr:cNvPr>
        <xdr:cNvPicPr>
          <a:picLocks noChangeAspect="1"/>
        </xdr:cNvPicPr>
      </xdr:nvPicPr>
      <xdr:blipFill>
        <a:blip xmlns:r="http://schemas.openxmlformats.org/officeDocument/2006/relationships" r:embed="rId1"/>
        <a:stretch>
          <a:fillRect/>
        </a:stretch>
      </xdr:blipFill>
      <xdr:spPr bwMode="auto">
        <a:xfrm>
          <a:off x="1400175" y="89201625"/>
          <a:ext cx="9525" cy="9525"/>
        </a:xfrm>
        <a:prstGeom prst="rect">
          <a:avLst/>
        </a:prstGeom>
        <a:noFill/>
        <a:ln w="9525">
          <a:noFill/>
        </a:ln>
      </xdr:spPr>
    </xdr:pic>
    <xdr:clientData/>
  </xdr:twoCellAnchor>
  <xdr:twoCellAnchor>
    <xdr:from>
      <xdr:col>8</xdr:col>
      <xdr:colOff>0</xdr:colOff>
      <xdr:row>477</xdr:row>
      <xdr:rowOff>0</xdr:rowOff>
    </xdr:from>
    <xdr:to>
      <xdr:col>8</xdr:col>
      <xdr:colOff>9525</xdr:colOff>
      <xdr:row>477</xdr:row>
      <xdr:rowOff>9525</xdr:rowOff>
    </xdr:to>
    <xdr:pic>
      <xdr:nvPicPr>
        <xdr:cNvPr id="6240" name="Picture 363" descr="https://apps.fldfs.com/SURVEY/Images/spacer.gif">
          <a:extLst>
            <a:ext uri="{FF2B5EF4-FFF2-40B4-BE49-F238E27FC236}">
              <a16:creationId xmlns:a16="http://schemas.microsoft.com/office/drawing/2014/main" id="{00000000-0008-0000-0A00-000060180000}"/>
            </a:ext>
          </a:extLst>
        </xdr:cNvPr>
        <xdr:cNvPicPr>
          <a:picLocks noChangeAspect="1"/>
        </xdr:cNvPicPr>
      </xdr:nvPicPr>
      <xdr:blipFill>
        <a:blip xmlns:r="http://schemas.openxmlformats.org/officeDocument/2006/relationships" r:embed="rId1"/>
        <a:stretch>
          <a:fillRect/>
        </a:stretch>
      </xdr:blipFill>
      <xdr:spPr bwMode="auto">
        <a:xfrm>
          <a:off x="1400175" y="92440125"/>
          <a:ext cx="9525" cy="9525"/>
        </a:xfrm>
        <a:prstGeom prst="rect">
          <a:avLst/>
        </a:prstGeom>
        <a:noFill/>
        <a:ln w="9525">
          <a:noFill/>
        </a:ln>
      </xdr:spPr>
    </xdr:pic>
    <xdr:clientData/>
  </xdr:twoCellAnchor>
  <xdr:twoCellAnchor>
    <xdr:from>
      <xdr:col>8</xdr:col>
      <xdr:colOff>0</xdr:colOff>
      <xdr:row>478</xdr:row>
      <xdr:rowOff>0</xdr:rowOff>
    </xdr:from>
    <xdr:to>
      <xdr:col>8</xdr:col>
      <xdr:colOff>9525</xdr:colOff>
      <xdr:row>478</xdr:row>
      <xdr:rowOff>9525</xdr:rowOff>
    </xdr:to>
    <xdr:pic>
      <xdr:nvPicPr>
        <xdr:cNvPr id="6241" name="Picture 363" descr="https://apps.fldfs.com/SURVEY/Images/spacer.gif">
          <a:extLst>
            <a:ext uri="{FF2B5EF4-FFF2-40B4-BE49-F238E27FC236}">
              <a16:creationId xmlns:a16="http://schemas.microsoft.com/office/drawing/2014/main" id="{00000000-0008-0000-0A00-000061180000}"/>
            </a:ext>
          </a:extLst>
        </xdr:cNvPr>
        <xdr:cNvPicPr>
          <a:picLocks noChangeAspect="1"/>
        </xdr:cNvPicPr>
      </xdr:nvPicPr>
      <xdr:blipFill>
        <a:blip xmlns:r="http://schemas.openxmlformats.org/officeDocument/2006/relationships" r:embed="rId1"/>
        <a:stretch>
          <a:fillRect/>
        </a:stretch>
      </xdr:blipFill>
      <xdr:spPr bwMode="auto">
        <a:xfrm>
          <a:off x="1400175" y="92630625"/>
          <a:ext cx="9525" cy="9525"/>
        </a:xfrm>
        <a:prstGeom prst="rect">
          <a:avLst/>
        </a:prstGeom>
        <a:noFill/>
        <a:ln w="9525">
          <a:noFill/>
        </a:ln>
      </xdr:spPr>
    </xdr:pic>
    <xdr:clientData/>
  </xdr:twoCellAnchor>
  <xdr:twoCellAnchor>
    <xdr:from>
      <xdr:col>8</xdr:col>
      <xdr:colOff>0</xdr:colOff>
      <xdr:row>480</xdr:row>
      <xdr:rowOff>0</xdr:rowOff>
    </xdr:from>
    <xdr:to>
      <xdr:col>8</xdr:col>
      <xdr:colOff>9525</xdr:colOff>
      <xdr:row>480</xdr:row>
      <xdr:rowOff>9525</xdr:rowOff>
    </xdr:to>
    <xdr:pic>
      <xdr:nvPicPr>
        <xdr:cNvPr id="6242" name="Picture 363" descr="https://apps.fldfs.com/SURVEY/Images/spacer.gif">
          <a:extLst>
            <a:ext uri="{FF2B5EF4-FFF2-40B4-BE49-F238E27FC236}">
              <a16:creationId xmlns:a16="http://schemas.microsoft.com/office/drawing/2014/main" id="{00000000-0008-0000-0A00-000062180000}"/>
            </a:ext>
          </a:extLst>
        </xdr:cNvPr>
        <xdr:cNvPicPr>
          <a:picLocks noChangeAspect="1"/>
        </xdr:cNvPicPr>
      </xdr:nvPicPr>
      <xdr:blipFill>
        <a:blip xmlns:r="http://schemas.openxmlformats.org/officeDocument/2006/relationships" r:embed="rId1"/>
        <a:stretch>
          <a:fillRect/>
        </a:stretch>
      </xdr:blipFill>
      <xdr:spPr bwMode="auto">
        <a:xfrm>
          <a:off x="1400175" y="93011625"/>
          <a:ext cx="9525" cy="9525"/>
        </a:xfrm>
        <a:prstGeom prst="rect">
          <a:avLst/>
        </a:prstGeom>
        <a:noFill/>
        <a:ln w="9525">
          <a:noFill/>
        </a:ln>
      </xdr:spPr>
    </xdr:pic>
    <xdr:clientData/>
  </xdr:twoCellAnchor>
  <xdr:twoCellAnchor>
    <xdr:from>
      <xdr:col>8</xdr:col>
      <xdr:colOff>0</xdr:colOff>
      <xdr:row>481</xdr:row>
      <xdr:rowOff>0</xdr:rowOff>
    </xdr:from>
    <xdr:to>
      <xdr:col>8</xdr:col>
      <xdr:colOff>9525</xdr:colOff>
      <xdr:row>481</xdr:row>
      <xdr:rowOff>9525</xdr:rowOff>
    </xdr:to>
    <xdr:pic>
      <xdr:nvPicPr>
        <xdr:cNvPr id="6243" name="Picture 363" descr="https://apps.fldfs.com/SURVEY/Images/spacer.gif">
          <a:extLst>
            <a:ext uri="{FF2B5EF4-FFF2-40B4-BE49-F238E27FC236}">
              <a16:creationId xmlns:a16="http://schemas.microsoft.com/office/drawing/2014/main" id="{00000000-0008-0000-0A00-000063180000}"/>
            </a:ext>
          </a:extLst>
        </xdr:cNvPr>
        <xdr:cNvPicPr>
          <a:picLocks noChangeAspect="1"/>
        </xdr:cNvPicPr>
      </xdr:nvPicPr>
      <xdr:blipFill>
        <a:blip xmlns:r="http://schemas.openxmlformats.org/officeDocument/2006/relationships" r:embed="rId1"/>
        <a:stretch>
          <a:fillRect/>
        </a:stretch>
      </xdr:blipFill>
      <xdr:spPr bwMode="auto">
        <a:xfrm>
          <a:off x="1400175" y="93202125"/>
          <a:ext cx="9525" cy="9525"/>
        </a:xfrm>
        <a:prstGeom prst="rect">
          <a:avLst/>
        </a:prstGeom>
        <a:noFill/>
        <a:ln w="9525">
          <a:noFill/>
        </a:ln>
      </xdr:spPr>
    </xdr:pic>
    <xdr:clientData/>
  </xdr:twoCellAnchor>
  <xdr:twoCellAnchor>
    <xdr:from>
      <xdr:col>8</xdr:col>
      <xdr:colOff>0</xdr:colOff>
      <xdr:row>498</xdr:row>
      <xdr:rowOff>0</xdr:rowOff>
    </xdr:from>
    <xdr:to>
      <xdr:col>8</xdr:col>
      <xdr:colOff>9525</xdr:colOff>
      <xdr:row>498</xdr:row>
      <xdr:rowOff>9525</xdr:rowOff>
    </xdr:to>
    <xdr:pic>
      <xdr:nvPicPr>
        <xdr:cNvPr id="6244" name="Picture 363" descr="https://apps.fldfs.com/SURVEY/Images/spacer.gif">
          <a:extLst>
            <a:ext uri="{FF2B5EF4-FFF2-40B4-BE49-F238E27FC236}">
              <a16:creationId xmlns:a16="http://schemas.microsoft.com/office/drawing/2014/main" id="{00000000-0008-0000-0A00-000064180000}"/>
            </a:ext>
          </a:extLst>
        </xdr:cNvPr>
        <xdr:cNvPicPr>
          <a:picLocks noChangeAspect="1"/>
        </xdr:cNvPicPr>
      </xdr:nvPicPr>
      <xdr:blipFill>
        <a:blip xmlns:r="http://schemas.openxmlformats.org/officeDocument/2006/relationships" r:embed="rId1"/>
        <a:stretch>
          <a:fillRect/>
        </a:stretch>
      </xdr:blipFill>
      <xdr:spPr bwMode="auto">
        <a:xfrm>
          <a:off x="1400175" y="96440625"/>
          <a:ext cx="9525" cy="9525"/>
        </a:xfrm>
        <a:prstGeom prst="rect">
          <a:avLst/>
        </a:prstGeom>
        <a:noFill/>
        <a:ln w="9525">
          <a:noFill/>
        </a:ln>
      </xdr:spPr>
    </xdr:pic>
    <xdr:clientData/>
  </xdr:twoCellAnchor>
  <xdr:twoCellAnchor>
    <xdr:from>
      <xdr:col>8</xdr:col>
      <xdr:colOff>0</xdr:colOff>
      <xdr:row>499</xdr:row>
      <xdr:rowOff>0</xdr:rowOff>
    </xdr:from>
    <xdr:to>
      <xdr:col>8</xdr:col>
      <xdr:colOff>9525</xdr:colOff>
      <xdr:row>499</xdr:row>
      <xdr:rowOff>9525</xdr:rowOff>
    </xdr:to>
    <xdr:pic>
      <xdr:nvPicPr>
        <xdr:cNvPr id="6245" name="Picture 363" descr="https://apps.fldfs.com/SURVEY/Images/spacer.gif">
          <a:extLst>
            <a:ext uri="{FF2B5EF4-FFF2-40B4-BE49-F238E27FC236}">
              <a16:creationId xmlns:a16="http://schemas.microsoft.com/office/drawing/2014/main" id="{00000000-0008-0000-0A00-000065180000}"/>
            </a:ext>
          </a:extLst>
        </xdr:cNvPr>
        <xdr:cNvPicPr>
          <a:picLocks noChangeAspect="1"/>
        </xdr:cNvPicPr>
      </xdr:nvPicPr>
      <xdr:blipFill>
        <a:blip xmlns:r="http://schemas.openxmlformats.org/officeDocument/2006/relationships" r:embed="rId1"/>
        <a:stretch>
          <a:fillRect/>
        </a:stretch>
      </xdr:blipFill>
      <xdr:spPr bwMode="auto">
        <a:xfrm>
          <a:off x="1400175" y="96621600"/>
          <a:ext cx="9525" cy="9525"/>
        </a:xfrm>
        <a:prstGeom prst="rect">
          <a:avLst/>
        </a:prstGeom>
        <a:noFill/>
        <a:ln w="9525">
          <a:noFill/>
        </a:ln>
      </xdr:spPr>
    </xdr:pic>
    <xdr:clientData/>
  </xdr:twoCellAnchor>
  <xdr:twoCellAnchor>
    <xdr:from>
      <xdr:col>8</xdr:col>
      <xdr:colOff>0</xdr:colOff>
      <xdr:row>480</xdr:row>
      <xdr:rowOff>0</xdr:rowOff>
    </xdr:from>
    <xdr:to>
      <xdr:col>8</xdr:col>
      <xdr:colOff>9525</xdr:colOff>
      <xdr:row>480</xdr:row>
      <xdr:rowOff>9525</xdr:rowOff>
    </xdr:to>
    <xdr:pic>
      <xdr:nvPicPr>
        <xdr:cNvPr id="6246" name="Picture 363" descr="https://apps.fldfs.com/SURVEY/Images/spacer.gif">
          <a:extLst>
            <a:ext uri="{FF2B5EF4-FFF2-40B4-BE49-F238E27FC236}">
              <a16:creationId xmlns:a16="http://schemas.microsoft.com/office/drawing/2014/main" id="{00000000-0008-0000-0A00-000066180000}"/>
            </a:ext>
          </a:extLst>
        </xdr:cNvPr>
        <xdr:cNvPicPr>
          <a:picLocks noChangeAspect="1"/>
        </xdr:cNvPicPr>
      </xdr:nvPicPr>
      <xdr:blipFill>
        <a:blip xmlns:r="http://schemas.openxmlformats.org/officeDocument/2006/relationships" r:embed="rId1"/>
        <a:stretch>
          <a:fillRect/>
        </a:stretch>
      </xdr:blipFill>
      <xdr:spPr bwMode="auto">
        <a:xfrm>
          <a:off x="1400175" y="93011625"/>
          <a:ext cx="9525" cy="9525"/>
        </a:xfrm>
        <a:prstGeom prst="rect">
          <a:avLst/>
        </a:prstGeom>
        <a:noFill/>
        <a:ln w="9525">
          <a:noFill/>
        </a:ln>
      </xdr:spPr>
    </xdr:pic>
    <xdr:clientData/>
  </xdr:twoCellAnchor>
  <xdr:twoCellAnchor>
    <xdr:from>
      <xdr:col>8</xdr:col>
      <xdr:colOff>0</xdr:colOff>
      <xdr:row>481</xdr:row>
      <xdr:rowOff>0</xdr:rowOff>
    </xdr:from>
    <xdr:to>
      <xdr:col>8</xdr:col>
      <xdr:colOff>9525</xdr:colOff>
      <xdr:row>481</xdr:row>
      <xdr:rowOff>9525</xdr:rowOff>
    </xdr:to>
    <xdr:pic>
      <xdr:nvPicPr>
        <xdr:cNvPr id="6247" name="Picture 363" descr="https://apps.fldfs.com/SURVEY/Images/spacer.gif">
          <a:extLst>
            <a:ext uri="{FF2B5EF4-FFF2-40B4-BE49-F238E27FC236}">
              <a16:creationId xmlns:a16="http://schemas.microsoft.com/office/drawing/2014/main" id="{00000000-0008-0000-0A00-000067180000}"/>
            </a:ext>
          </a:extLst>
        </xdr:cNvPr>
        <xdr:cNvPicPr>
          <a:picLocks noChangeAspect="1"/>
        </xdr:cNvPicPr>
      </xdr:nvPicPr>
      <xdr:blipFill>
        <a:blip xmlns:r="http://schemas.openxmlformats.org/officeDocument/2006/relationships" r:embed="rId1"/>
        <a:stretch>
          <a:fillRect/>
        </a:stretch>
      </xdr:blipFill>
      <xdr:spPr bwMode="auto">
        <a:xfrm>
          <a:off x="1400175" y="93202125"/>
          <a:ext cx="9525" cy="9525"/>
        </a:xfrm>
        <a:prstGeom prst="rect">
          <a:avLst/>
        </a:prstGeom>
        <a:noFill/>
        <a:ln w="9525">
          <a:noFill/>
        </a:ln>
      </xdr:spPr>
    </xdr:pic>
    <xdr:clientData/>
  </xdr:twoCellAnchor>
  <xdr:twoCellAnchor>
    <xdr:from>
      <xdr:col>8</xdr:col>
      <xdr:colOff>0</xdr:colOff>
      <xdr:row>498</xdr:row>
      <xdr:rowOff>0</xdr:rowOff>
    </xdr:from>
    <xdr:to>
      <xdr:col>8</xdr:col>
      <xdr:colOff>9525</xdr:colOff>
      <xdr:row>498</xdr:row>
      <xdr:rowOff>9525</xdr:rowOff>
    </xdr:to>
    <xdr:pic>
      <xdr:nvPicPr>
        <xdr:cNvPr id="6248" name="Picture 363" descr="https://apps.fldfs.com/SURVEY/Images/spacer.gif">
          <a:extLst>
            <a:ext uri="{FF2B5EF4-FFF2-40B4-BE49-F238E27FC236}">
              <a16:creationId xmlns:a16="http://schemas.microsoft.com/office/drawing/2014/main" id="{00000000-0008-0000-0A00-000068180000}"/>
            </a:ext>
          </a:extLst>
        </xdr:cNvPr>
        <xdr:cNvPicPr>
          <a:picLocks noChangeAspect="1"/>
        </xdr:cNvPicPr>
      </xdr:nvPicPr>
      <xdr:blipFill>
        <a:blip xmlns:r="http://schemas.openxmlformats.org/officeDocument/2006/relationships" r:embed="rId1"/>
        <a:stretch>
          <a:fillRect/>
        </a:stretch>
      </xdr:blipFill>
      <xdr:spPr bwMode="auto">
        <a:xfrm>
          <a:off x="1400175" y="96440625"/>
          <a:ext cx="9525" cy="9525"/>
        </a:xfrm>
        <a:prstGeom prst="rect">
          <a:avLst/>
        </a:prstGeom>
        <a:noFill/>
        <a:ln w="9525">
          <a:noFill/>
        </a:ln>
      </xdr:spPr>
    </xdr:pic>
    <xdr:clientData/>
  </xdr:twoCellAnchor>
  <xdr:twoCellAnchor>
    <xdr:from>
      <xdr:col>8</xdr:col>
      <xdr:colOff>0</xdr:colOff>
      <xdr:row>499</xdr:row>
      <xdr:rowOff>0</xdr:rowOff>
    </xdr:from>
    <xdr:to>
      <xdr:col>8</xdr:col>
      <xdr:colOff>9525</xdr:colOff>
      <xdr:row>499</xdr:row>
      <xdr:rowOff>9525</xdr:rowOff>
    </xdr:to>
    <xdr:pic>
      <xdr:nvPicPr>
        <xdr:cNvPr id="6249" name="Picture 363" descr="https://apps.fldfs.com/SURVEY/Images/spacer.gif">
          <a:extLst>
            <a:ext uri="{FF2B5EF4-FFF2-40B4-BE49-F238E27FC236}">
              <a16:creationId xmlns:a16="http://schemas.microsoft.com/office/drawing/2014/main" id="{00000000-0008-0000-0A00-000069180000}"/>
            </a:ext>
          </a:extLst>
        </xdr:cNvPr>
        <xdr:cNvPicPr>
          <a:picLocks noChangeAspect="1"/>
        </xdr:cNvPicPr>
      </xdr:nvPicPr>
      <xdr:blipFill>
        <a:blip xmlns:r="http://schemas.openxmlformats.org/officeDocument/2006/relationships" r:embed="rId1"/>
        <a:stretch>
          <a:fillRect/>
        </a:stretch>
      </xdr:blipFill>
      <xdr:spPr bwMode="auto">
        <a:xfrm>
          <a:off x="1400175" y="96621600"/>
          <a:ext cx="9525" cy="9525"/>
        </a:xfrm>
        <a:prstGeom prst="rect">
          <a:avLst/>
        </a:prstGeom>
        <a:noFill/>
        <a:ln w="9525">
          <a:noFill/>
        </a:ln>
      </xdr:spPr>
    </xdr:pic>
    <xdr:clientData/>
  </xdr:twoCellAnchor>
  <xdr:twoCellAnchor>
    <xdr:from>
      <xdr:col>8</xdr:col>
      <xdr:colOff>0</xdr:colOff>
      <xdr:row>503</xdr:row>
      <xdr:rowOff>0</xdr:rowOff>
    </xdr:from>
    <xdr:to>
      <xdr:col>8</xdr:col>
      <xdr:colOff>9525</xdr:colOff>
      <xdr:row>503</xdr:row>
      <xdr:rowOff>9525</xdr:rowOff>
    </xdr:to>
    <xdr:pic>
      <xdr:nvPicPr>
        <xdr:cNvPr id="6274" name="Picture 363" descr="https://apps.fldfs.com/SURVEY/Images/spacer.gif">
          <a:extLst>
            <a:ext uri="{FF2B5EF4-FFF2-40B4-BE49-F238E27FC236}">
              <a16:creationId xmlns:a16="http://schemas.microsoft.com/office/drawing/2014/main" id="{00000000-0008-0000-0A00-000082180000}"/>
            </a:ext>
          </a:extLst>
        </xdr:cNvPr>
        <xdr:cNvPicPr>
          <a:picLocks noChangeAspect="1"/>
        </xdr:cNvPicPr>
      </xdr:nvPicPr>
      <xdr:blipFill>
        <a:blip xmlns:r="http://schemas.openxmlformats.org/officeDocument/2006/relationships" r:embed="rId1"/>
        <a:stretch>
          <a:fillRect/>
        </a:stretch>
      </xdr:blipFill>
      <xdr:spPr bwMode="auto">
        <a:xfrm>
          <a:off x="1400175" y="97383600"/>
          <a:ext cx="9525" cy="9525"/>
        </a:xfrm>
        <a:prstGeom prst="rect">
          <a:avLst/>
        </a:prstGeom>
        <a:noFill/>
        <a:ln w="9525">
          <a:noFill/>
        </a:ln>
      </xdr:spPr>
    </xdr:pic>
    <xdr:clientData/>
  </xdr:twoCellAnchor>
  <xdr:twoCellAnchor>
    <xdr:from>
      <xdr:col>8</xdr:col>
      <xdr:colOff>0</xdr:colOff>
      <xdr:row>504</xdr:row>
      <xdr:rowOff>0</xdr:rowOff>
    </xdr:from>
    <xdr:to>
      <xdr:col>8</xdr:col>
      <xdr:colOff>9525</xdr:colOff>
      <xdr:row>504</xdr:row>
      <xdr:rowOff>9525</xdr:rowOff>
    </xdr:to>
    <xdr:pic>
      <xdr:nvPicPr>
        <xdr:cNvPr id="6275" name="Picture 363" descr="https://apps.fldfs.com/SURVEY/Images/spacer.gif">
          <a:extLst>
            <a:ext uri="{FF2B5EF4-FFF2-40B4-BE49-F238E27FC236}">
              <a16:creationId xmlns:a16="http://schemas.microsoft.com/office/drawing/2014/main" id="{00000000-0008-0000-0A00-000083180000}"/>
            </a:ext>
          </a:extLst>
        </xdr:cNvPr>
        <xdr:cNvPicPr>
          <a:picLocks noChangeAspect="1"/>
        </xdr:cNvPicPr>
      </xdr:nvPicPr>
      <xdr:blipFill>
        <a:blip xmlns:r="http://schemas.openxmlformats.org/officeDocument/2006/relationships" r:embed="rId1"/>
        <a:stretch>
          <a:fillRect/>
        </a:stretch>
      </xdr:blipFill>
      <xdr:spPr bwMode="auto">
        <a:xfrm>
          <a:off x="1400175" y="97574100"/>
          <a:ext cx="9525" cy="9525"/>
        </a:xfrm>
        <a:prstGeom prst="rect">
          <a:avLst/>
        </a:prstGeom>
        <a:noFill/>
        <a:ln w="9525">
          <a:noFill/>
        </a:ln>
      </xdr:spPr>
    </xdr:pic>
    <xdr:clientData/>
  </xdr:twoCellAnchor>
  <xdr:twoCellAnchor>
    <xdr:from>
      <xdr:col>8</xdr:col>
      <xdr:colOff>0</xdr:colOff>
      <xdr:row>521</xdr:row>
      <xdr:rowOff>0</xdr:rowOff>
    </xdr:from>
    <xdr:to>
      <xdr:col>8</xdr:col>
      <xdr:colOff>9525</xdr:colOff>
      <xdr:row>521</xdr:row>
      <xdr:rowOff>9525</xdr:rowOff>
    </xdr:to>
    <xdr:pic>
      <xdr:nvPicPr>
        <xdr:cNvPr id="6276" name="Picture 363" descr="https://apps.fldfs.com/SURVEY/Images/spacer.gif">
          <a:extLst>
            <a:ext uri="{FF2B5EF4-FFF2-40B4-BE49-F238E27FC236}">
              <a16:creationId xmlns:a16="http://schemas.microsoft.com/office/drawing/2014/main" id="{00000000-0008-0000-0A00-000084180000}"/>
            </a:ext>
          </a:extLst>
        </xdr:cNvPr>
        <xdr:cNvPicPr>
          <a:picLocks noChangeAspect="1"/>
        </xdr:cNvPicPr>
      </xdr:nvPicPr>
      <xdr:blipFill>
        <a:blip xmlns:r="http://schemas.openxmlformats.org/officeDocument/2006/relationships" r:embed="rId1"/>
        <a:stretch>
          <a:fillRect/>
        </a:stretch>
      </xdr:blipFill>
      <xdr:spPr bwMode="auto">
        <a:xfrm>
          <a:off x="1400175" y="100812600"/>
          <a:ext cx="9525" cy="9525"/>
        </a:xfrm>
        <a:prstGeom prst="rect">
          <a:avLst/>
        </a:prstGeom>
        <a:noFill/>
        <a:ln w="9525">
          <a:noFill/>
        </a:ln>
      </xdr:spPr>
    </xdr:pic>
    <xdr:clientData/>
  </xdr:twoCellAnchor>
  <xdr:twoCellAnchor>
    <xdr:from>
      <xdr:col>8</xdr:col>
      <xdr:colOff>0</xdr:colOff>
      <xdr:row>522</xdr:row>
      <xdr:rowOff>0</xdr:rowOff>
    </xdr:from>
    <xdr:to>
      <xdr:col>8</xdr:col>
      <xdr:colOff>9525</xdr:colOff>
      <xdr:row>522</xdr:row>
      <xdr:rowOff>9525</xdr:rowOff>
    </xdr:to>
    <xdr:pic>
      <xdr:nvPicPr>
        <xdr:cNvPr id="6277" name="Picture 363" descr="https://apps.fldfs.com/SURVEY/Images/spacer.gif">
          <a:extLst>
            <a:ext uri="{FF2B5EF4-FFF2-40B4-BE49-F238E27FC236}">
              <a16:creationId xmlns:a16="http://schemas.microsoft.com/office/drawing/2014/main" id="{00000000-0008-0000-0A00-000085180000}"/>
            </a:ext>
          </a:extLst>
        </xdr:cNvPr>
        <xdr:cNvPicPr>
          <a:picLocks noChangeAspect="1"/>
        </xdr:cNvPicPr>
      </xdr:nvPicPr>
      <xdr:blipFill>
        <a:blip xmlns:r="http://schemas.openxmlformats.org/officeDocument/2006/relationships" r:embed="rId1"/>
        <a:stretch>
          <a:fillRect/>
        </a:stretch>
      </xdr:blipFill>
      <xdr:spPr bwMode="auto">
        <a:xfrm>
          <a:off x="1400175" y="101003100"/>
          <a:ext cx="9525" cy="9525"/>
        </a:xfrm>
        <a:prstGeom prst="rect">
          <a:avLst/>
        </a:prstGeom>
        <a:noFill/>
        <a:ln w="9525">
          <a:noFill/>
        </a:ln>
      </xdr:spPr>
    </xdr:pic>
    <xdr:clientData/>
  </xdr:twoCellAnchor>
  <xdr:twoCellAnchor>
    <xdr:from>
      <xdr:col>8</xdr:col>
      <xdr:colOff>0</xdr:colOff>
      <xdr:row>503</xdr:row>
      <xdr:rowOff>0</xdr:rowOff>
    </xdr:from>
    <xdr:to>
      <xdr:col>8</xdr:col>
      <xdr:colOff>9525</xdr:colOff>
      <xdr:row>503</xdr:row>
      <xdr:rowOff>9525</xdr:rowOff>
    </xdr:to>
    <xdr:pic>
      <xdr:nvPicPr>
        <xdr:cNvPr id="6278" name="Picture 363" descr="https://apps.fldfs.com/SURVEY/Images/spacer.gif">
          <a:extLst>
            <a:ext uri="{FF2B5EF4-FFF2-40B4-BE49-F238E27FC236}">
              <a16:creationId xmlns:a16="http://schemas.microsoft.com/office/drawing/2014/main" id="{00000000-0008-0000-0A00-000086180000}"/>
            </a:ext>
          </a:extLst>
        </xdr:cNvPr>
        <xdr:cNvPicPr>
          <a:picLocks noChangeAspect="1"/>
        </xdr:cNvPicPr>
      </xdr:nvPicPr>
      <xdr:blipFill>
        <a:blip xmlns:r="http://schemas.openxmlformats.org/officeDocument/2006/relationships" r:embed="rId1"/>
        <a:stretch>
          <a:fillRect/>
        </a:stretch>
      </xdr:blipFill>
      <xdr:spPr bwMode="auto">
        <a:xfrm>
          <a:off x="1400175" y="97383600"/>
          <a:ext cx="9525" cy="9525"/>
        </a:xfrm>
        <a:prstGeom prst="rect">
          <a:avLst/>
        </a:prstGeom>
        <a:noFill/>
        <a:ln w="9525">
          <a:noFill/>
        </a:ln>
      </xdr:spPr>
    </xdr:pic>
    <xdr:clientData/>
  </xdr:twoCellAnchor>
  <xdr:twoCellAnchor>
    <xdr:from>
      <xdr:col>8</xdr:col>
      <xdr:colOff>0</xdr:colOff>
      <xdr:row>504</xdr:row>
      <xdr:rowOff>0</xdr:rowOff>
    </xdr:from>
    <xdr:to>
      <xdr:col>8</xdr:col>
      <xdr:colOff>9525</xdr:colOff>
      <xdr:row>504</xdr:row>
      <xdr:rowOff>9525</xdr:rowOff>
    </xdr:to>
    <xdr:pic>
      <xdr:nvPicPr>
        <xdr:cNvPr id="6279" name="Picture 363" descr="https://apps.fldfs.com/SURVEY/Images/spacer.gif">
          <a:extLst>
            <a:ext uri="{FF2B5EF4-FFF2-40B4-BE49-F238E27FC236}">
              <a16:creationId xmlns:a16="http://schemas.microsoft.com/office/drawing/2014/main" id="{00000000-0008-0000-0A00-000087180000}"/>
            </a:ext>
          </a:extLst>
        </xdr:cNvPr>
        <xdr:cNvPicPr>
          <a:picLocks noChangeAspect="1"/>
        </xdr:cNvPicPr>
      </xdr:nvPicPr>
      <xdr:blipFill>
        <a:blip xmlns:r="http://schemas.openxmlformats.org/officeDocument/2006/relationships" r:embed="rId1"/>
        <a:stretch>
          <a:fillRect/>
        </a:stretch>
      </xdr:blipFill>
      <xdr:spPr bwMode="auto">
        <a:xfrm>
          <a:off x="1400175" y="97574100"/>
          <a:ext cx="9525" cy="9525"/>
        </a:xfrm>
        <a:prstGeom prst="rect">
          <a:avLst/>
        </a:prstGeom>
        <a:noFill/>
        <a:ln w="9525">
          <a:noFill/>
        </a:ln>
      </xdr:spPr>
    </xdr:pic>
    <xdr:clientData/>
  </xdr:twoCellAnchor>
  <xdr:twoCellAnchor>
    <xdr:from>
      <xdr:col>8</xdr:col>
      <xdr:colOff>0</xdr:colOff>
      <xdr:row>521</xdr:row>
      <xdr:rowOff>0</xdr:rowOff>
    </xdr:from>
    <xdr:to>
      <xdr:col>8</xdr:col>
      <xdr:colOff>9525</xdr:colOff>
      <xdr:row>521</xdr:row>
      <xdr:rowOff>9525</xdr:rowOff>
    </xdr:to>
    <xdr:pic>
      <xdr:nvPicPr>
        <xdr:cNvPr id="6280" name="Picture 363" descr="https://apps.fldfs.com/SURVEY/Images/spacer.gif">
          <a:extLst>
            <a:ext uri="{FF2B5EF4-FFF2-40B4-BE49-F238E27FC236}">
              <a16:creationId xmlns:a16="http://schemas.microsoft.com/office/drawing/2014/main" id="{00000000-0008-0000-0A00-000088180000}"/>
            </a:ext>
          </a:extLst>
        </xdr:cNvPr>
        <xdr:cNvPicPr>
          <a:picLocks noChangeAspect="1"/>
        </xdr:cNvPicPr>
      </xdr:nvPicPr>
      <xdr:blipFill>
        <a:blip xmlns:r="http://schemas.openxmlformats.org/officeDocument/2006/relationships" r:embed="rId1"/>
        <a:stretch>
          <a:fillRect/>
        </a:stretch>
      </xdr:blipFill>
      <xdr:spPr bwMode="auto">
        <a:xfrm>
          <a:off x="1400175" y="100812600"/>
          <a:ext cx="9525" cy="9525"/>
        </a:xfrm>
        <a:prstGeom prst="rect">
          <a:avLst/>
        </a:prstGeom>
        <a:noFill/>
        <a:ln w="9525">
          <a:noFill/>
        </a:ln>
      </xdr:spPr>
    </xdr:pic>
    <xdr:clientData/>
  </xdr:twoCellAnchor>
  <xdr:twoCellAnchor>
    <xdr:from>
      <xdr:col>8</xdr:col>
      <xdr:colOff>0</xdr:colOff>
      <xdr:row>522</xdr:row>
      <xdr:rowOff>0</xdr:rowOff>
    </xdr:from>
    <xdr:to>
      <xdr:col>8</xdr:col>
      <xdr:colOff>9525</xdr:colOff>
      <xdr:row>522</xdr:row>
      <xdr:rowOff>9525</xdr:rowOff>
    </xdr:to>
    <xdr:pic>
      <xdr:nvPicPr>
        <xdr:cNvPr id="6281" name="Picture 363" descr="https://apps.fldfs.com/SURVEY/Images/spacer.gif">
          <a:extLst>
            <a:ext uri="{FF2B5EF4-FFF2-40B4-BE49-F238E27FC236}">
              <a16:creationId xmlns:a16="http://schemas.microsoft.com/office/drawing/2014/main" id="{00000000-0008-0000-0A00-000089180000}"/>
            </a:ext>
          </a:extLst>
        </xdr:cNvPr>
        <xdr:cNvPicPr>
          <a:picLocks noChangeAspect="1"/>
        </xdr:cNvPicPr>
      </xdr:nvPicPr>
      <xdr:blipFill>
        <a:blip xmlns:r="http://schemas.openxmlformats.org/officeDocument/2006/relationships" r:embed="rId1"/>
        <a:stretch>
          <a:fillRect/>
        </a:stretch>
      </xdr:blipFill>
      <xdr:spPr bwMode="auto">
        <a:xfrm>
          <a:off x="1400175" y="101003100"/>
          <a:ext cx="9525" cy="9525"/>
        </a:xfrm>
        <a:prstGeom prst="rect">
          <a:avLst/>
        </a:prstGeom>
        <a:noFill/>
        <a:ln w="9525">
          <a:noFill/>
        </a:ln>
      </xdr:spPr>
    </xdr:pic>
    <xdr:clientData/>
  </xdr:twoCellAnchor>
  <xdr:twoCellAnchor>
    <xdr:from>
      <xdr:col>8</xdr:col>
      <xdr:colOff>0</xdr:colOff>
      <xdr:row>503</xdr:row>
      <xdr:rowOff>0</xdr:rowOff>
    </xdr:from>
    <xdr:to>
      <xdr:col>8</xdr:col>
      <xdr:colOff>9525</xdr:colOff>
      <xdr:row>503</xdr:row>
      <xdr:rowOff>9525</xdr:rowOff>
    </xdr:to>
    <xdr:pic>
      <xdr:nvPicPr>
        <xdr:cNvPr id="6282" name="Picture 363" descr="https://apps.fldfs.com/SURVEY/Images/spacer.gif">
          <a:extLst>
            <a:ext uri="{FF2B5EF4-FFF2-40B4-BE49-F238E27FC236}">
              <a16:creationId xmlns:a16="http://schemas.microsoft.com/office/drawing/2014/main" id="{00000000-0008-0000-0A00-00008A180000}"/>
            </a:ext>
          </a:extLst>
        </xdr:cNvPr>
        <xdr:cNvPicPr>
          <a:picLocks noChangeAspect="1"/>
        </xdr:cNvPicPr>
      </xdr:nvPicPr>
      <xdr:blipFill>
        <a:blip xmlns:r="http://schemas.openxmlformats.org/officeDocument/2006/relationships" r:embed="rId1"/>
        <a:stretch>
          <a:fillRect/>
        </a:stretch>
      </xdr:blipFill>
      <xdr:spPr bwMode="auto">
        <a:xfrm>
          <a:off x="1400175" y="97383600"/>
          <a:ext cx="9525" cy="9525"/>
        </a:xfrm>
        <a:prstGeom prst="rect">
          <a:avLst/>
        </a:prstGeom>
        <a:noFill/>
        <a:ln w="9525">
          <a:noFill/>
        </a:ln>
      </xdr:spPr>
    </xdr:pic>
    <xdr:clientData/>
  </xdr:twoCellAnchor>
  <xdr:twoCellAnchor>
    <xdr:from>
      <xdr:col>8</xdr:col>
      <xdr:colOff>0</xdr:colOff>
      <xdr:row>504</xdr:row>
      <xdr:rowOff>0</xdr:rowOff>
    </xdr:from>
    <xdr:to>
      <xdr:col>8</xdr:col>
      <xdr:colOff>9525</xdr:colOff>
      <xdr:row>504</xdr:row>
      <xdr:rowOff>9525</xdr:rowOff>
    </xdr:to>
    <xdr:pic>
      <xdr:nvPicPr>
        <xdr:cNvPr id="6283" name="Picture 363" descr="https://apps.fldfs.com/SURVEY/Images/spacer.gif">
          <a:extLst>
            <a:ext uri="{FF2B5EF4-FFF2-40B4-BE49-F238E27FC236}">
              <a16:creationId xmlns:a16="http://schemas.microsoft.com/office/drawing/2014/main" id="{00000000-0008-0000-0A00-00008B180000}"/>
            </a:ext>
          </a:extLst>
        </xdr:cNvPr>
        <xdr:cNvPicPr>
          <a:picLocks noChangeAspect="1"/>
        </xdr:cNvPicPr>
      </xdr:nvPicPr>
      <xdr:blipFill>
        <a:blip xmlns:r="http://schemas.openxmlformats.org/officeDocument/2006/relationships" r:embed="rId1"/>
        <a:stretch>
          <a:fillRect/>
        </a:stretch>
      </xdr:blipFill>
      <xdr:spPr bwMode="auto">
        <a:xfrm>
          <a:off x="1400175" y="97574100"/>
          <a:ext cx="9525" cy="9525"/>
        </a:xfrm>
        <a:prstGeom prst="rect">
          <a:avLst/>
        </a:prstGeom>
        <a:noFill/>
        <a:ln w="9525">
          <a:noFill/>
        </a:ln>
      </xdr:spPr>
    </xdr:pic>
    <xdr:clientData/>
  </xdr:twoCellAnchor>
  <xdr:twoCellAnchor>
    <xdr:from>
      <xdr:col>8</xdr:col>
      <xdr:colOff>0</xdr:colOff>
      <xdr:row>521</xdr:row>
      <xdr:rowOff>0</xdr:rowOff>
    </xdr:from>
    <xdr:to>
      <xdr:col>8</xdr:col>
      <xdr:colOff>9525</xdr:colOff>
      <xdr:row>521</xdr:row>
      <xdr:rowOff>9525</xdr:rowOff>
    </xdr:to>
    <xdr:pic>
      <xdr:nvPicPr>
        <xdr:cNvPr id="6284" name="Picture 363" descr="https://apps.fldfs.com/SURVEY/Images/spacer.gif">
          <a:extLst>
            <a:ext uri="{FF2B5EF4-FFF2-40B4-BE49-F238E27FC236}">
              <a16:creationId xmlns:a16="http://schemas.microsoft.com/office/drawing/2014/main" id="{00000000-0008-0000-0A00-00008C180000}"/>
            </a:ext>
          </a:extLst>
        </xdr:cNvPr>
        <xdr:cNvPicPr>
          <a:picLocks noChangeAspect="1"/>
        </xdr:cNvPicPr>
      </xdr:nvPicPr>
      <xdr:blipFill>
        <a:blip xmlns:r="http://schemas.openxmlformats.org/officeDocument/2006/relationships" r:embed="rId1"/>
        <a:stretch>
          <a:fillRect/>
        </a:stretch>
      </xdr:blipFill>
      <xdr:spPr bwMode="auto">
        <a:xfrm>
          <a:off x="1400175" y="100812600"/>
          <a:ext cx="9525" cy="9525"/>
        </a:xfrm>
        <a:prstGeom prst="rect">
          <a:avLst/>
        </a:prstGeom>
        <a:noFill/>
        <a:ln w="9525">
          <a:noFill/>
        </a:ln>
      </xdr:spPr>
    </xdr:pic>
    <xdr:clientData/>
  </xdr:twoCellAnchor>
  <xdr:twoCellAnchor>
    <xdr:from>
      <xdr:col>8</xdr:col>
      <xdr:colOff>0</xdr:colOff>
      <xdr:row>522</xdr:row>
      <xdr:rowOff>0</xdr:rowOff>
    </xdr:from>
    <xdr:to>
      <xdr:col>8</xdr:col>
      <xdr:colOff>9525</xdr:colOff>
      <xdr:row>522</xdr:row>
      <xdr:rowOff>9525</xdr:rowOff>
    </xdr:to>
    <xdr:pic>
      <xdr:nvPicPr>
        <xdr:cNvPr id="6285" name="Picture 363" descr="https://apps.fldfs.com/SURVEY/Images/spacer.gif">
          <a:extLst>
            <a:ext uri="{FF2B5EF4-FFF2-40B4-BE49-F238E27FC236}">
              <a16:creationId xmlns:a16="http://schemas.microsoft.com/office/drawing/2014/main" id="{00000000-0008-0000-0A00-00008D180000}"/>
            </a:ext>
          </a:extLst>
        </xdr:cNvPr>
        <xdr:cNvPicPr>
          <a:picLocks noChangeAspect="1"/>
        </xdr:cNvPicPr>
      </xdr:nvPicPr>
      <xdr:blipFill>
        <a:blip xmlns:r="http://schemas.openxmlformats.org/officeDocument/2006/relationships" r:embed="rId1"/>
        <a:stretch>
          <a:fillRect/>
        </a:stretch>
      </xdr:blipFill>
      <xdr:spPr bwMode="auto">
        <a:xfrm>
          <a:off x="1400175" y="101003100"/>
          <a:ext cx="9525" cy="9525"/>
        </a:xfrm>
        <a:prstGeom prst="rect">
          <a:avLst/>
        </a:prstGeom>
        <a:noFill/>
        <a:ln w="9525">
          <a:noFill/>
        </a:ln>
      </xdr:spPr>
    </xdr:pic>
    <xdr:clientData/>
  </xdr:twoCellAnchor>
  <xdr:twoCellAnchor>
    <xdr:from>
      <xdr:col>8</xdr:col>
      <xdr:colOff>0</xdr:colOff>
      <xdr:row>503</xdr:row>
      <xdr:rowOff>0</xdr:rowOff>
    </xdr:from>
    <xdr:to>
      <xdr:col>8</xdr:col>
      <xdr:colOff>9525</xdr:colOff>
      <xdr:row>503</xdr:row>
      <xdr:rowOff>9525</xdr:rowOff>
    </xdr:to>
    <xdr:pic>
      <xdr:nvPicPr>
        <xdr:cNvPr id="6286" name="Picture 363" descr="https://apps.fldfs.com/SURVEY/Images/spacer.gif">
          <a:extLst>
            <a:ext uri="{FF2B5EF4-FFF2-40B4-BE49-F238E27FC236}">
              <a16:creationId xmlns:a16="http://schemas.microsoft.com/office/drawing/2014/main" id="{00000000-0008-0000-0A00-00008E180000}"/>
            </a:ext>
          </a:extLst>
        </xdr:cNvPr>
        <xdr:cNvPicPr>
          <a:picLocks noChangeAspect="1"/>
        </xdr:cNvPicPr>
      </xdr:nvPicPr>
      <xdr:blipFill>
        <a:blip xmlns:r="http://schemas.openxmlformats.org/officeDocument/2006/relationships" r:embed="rId1"/>
        <a:stretch>
          <a:fillRect/>
        </a:stretch>
      </xdr:blipFill>
      <xdr:spPr bwMode="auto">
        <a:xfrm>
          <a:off x="1400175" y="97383600"/>
          <a:ext cx="9525" cy="9525"/>
        </a:xfrm>
        <a:prstGeom prst="rect">
          <a:avLst/>
        </a:prstGeom>
        <a:noFill/>
        <a:ln w="9525">
          <a:noFill/>
        </a:ln>
      </xdr:spPr>
    </xdr:pic>
    <xdr:clientData/>
  </xdr:twoCellAnchor>
  <xdr:twoCellAnchor>
    <xdr:from>
      <xdr:col>8</xdr:col>
      <xdr:colOff>0</xdr:colOff>
      <xdr:row>504</xdr:row>
      <xdr:rowOff>0</xdr:rowOff>
    </xdr:from>
    <xdr:to>
      <xdr:col>8</xdr:col>
      <xdr:colOff>9525</xdr:colOff>
      <xdr:row>504</xdr:row>
      <xdr:rowOff>9525</xdr:rowOff>
    </xdr:to>
    <xdr:pic>
      <xdr:nvPicPr>
        <xdr:cNvPr id="6287" name="Picture 363" descr="https://apps.fldfs.com/SURVEY/Images/spacer.gif">
          <a:extLst>
            <a:ext uri="{FF2B5EF4-FFF2-40B4-BE49-F238E27FC236}">
              <a16:creationId xmlns:a16="http://schemas.microsoft.com/office/drawing/2014/main" id="{00000000-0008-0000-0A00-00008F180000}"/>
            </a:ext>
          </a:extLst>
        </xdr:cNvPr>
        <xdr:cNvPicPr>
          <a:picLocks noChangeAspect="1"/>
        </xdr:cNvPicPr>
      </xdr:nvPicPr>
      <xdr:blipFill>
        <a:blip xmlns:r="http://schemas.openxmlformats.org/officeDocument/2006/relationships" r:embed="rId1"/>
        <a:stretch>
          <a:fillRect/>
        </a:stretch>
      </xdr:blipFill>
      <xdr:spPr bwMode="auto">
        <a:xfrm>
          <a:off x="1400175" y="97574100"/>
          <a:ext cx="9525" cy="9525"/>
        </a:xfrm>
        <a:prstGeom prst="rect">
          <a:avLst/>
        </a:prstGeom>
        <a:noFill/>
        <a:ln w="9525">
          <a:noFill/>
        </a:ln>
      </xdr:spPr>
    </xdr:pic>
    <xdr:clientData/>
  </xdr:twoCellAnchor>
  <xdr:twoCellAnchor>
    <xdr:from>
      <xdr:col>8</xdr:col>
      <xdr:colOff>0</xdr:colOff>
      <xdr:row>521</xdr:row>
      <xdr:rowOff>0</xdr:rowOff>
    </xdr:from>
    <xdr:to>
      <xdr:col>8</xdr:col>
      <xdr:colOff>9525</xdr:colOff>
      <xdr:row>521</xdr:row>
      <xdr:rowOff>9525</xdr:rowOff>
    </xdr:to>
    <xdr:pic>
      <xdr:nvPicPr>
        <xdr:cNvPr id="6288" name="Picture 363" descr="https://apps.fldfs.com/SURVEY/Images/spacer.gif">
          <a:extLst>
            <a:ext uri="{FF2B5EF4-FFF2-40B4-BE49-F238E27FC236}">
              <a16:creationId xmlns:a16="http://schemas.microsoft.com/office/drawing/2014/main" id="{00000000-0008-0000-0A00-000090180000}"/>
            </a:ext>
          </a:extLst>
        </xdr:cNvPr>
        <xdr:cNvPicPr>
          <a:picLocks noChangeAspect="1"/>
        </xdr:cNvPicPr>
      </xdr:nvPicPr>
      <xdr:blipFill>
        <a:blip xmlns:r="http://schemas.openxmlformats.org/officeDocument/2006/relationships" r:embed="rId1"/>
        <a:stretch>
          <a:fillRect/>
        </a:stretch>
      </xdr:blipFill>
      <xdr:spPr bwMode="auto">
        <a:xfrm>
          <a:off x="1400175" y="100812600"/>
          <a:ext cx="9525" cy="9525"/>
        </a:xfrm>
        <a:prstGeom prst="rect">
          <a:avLst/>
        </a:prstGeom>
        <a:noFill/>
        <a:ln w="9525">
          <a:noFill/>
        </a:ln>
      </xdr:spPr>
    </xdr:pic>
    <xdr:clientData/>
  </xdr:twoCellAnchor>
  <xdr:twoCellAnchor>
    <xdr:from>
      <xdr:col>8</xdr:col>
      <xdr:colOff>0</xdr:colOff>
      <xdr:row>522</xdr:row>
      <xdr:rowOff>0</xdr:rowOff>
    </xdr:from>
    <xdr:to>
      <xdr:col>8</xdr:col>
      <xdr:colOff>9525</xdr:colOff>
      <xdr:row>522</xdr:row>
      <xdr:rowOff>9525</xdr:rowOff>
    </xdr:to>
    <xdr:pic>
      <xdr:nvPicPr>
        <xdr:cNvPr id="6289" name="Picture 363" descr="https://apps.fldfs.com/SURVEY/Images/spacer.gif">
          <a:extLst>
            <a:ext uri="{FF2B5EF4-FFF2-40B4-BE49-F238E27FC236}">
              <a16:creationId xmlns:a16="http://schemas.microsoft.com/office/drawing/2014/main" id="{00000000-0008-0000-0A00-000091180000}"/>
            </a:ext>
          </a:extLst>
        </xdr:cNvPr>
        <xdr:cNvPicPr>
          <a:picLocks noChangeAspect="1"/>
        </xdr:cNvPicPr>
      </xdr:nvPicPr>
      <xdr:blipFill>
        <a:blip xmlns:r="http://schemas.openxmlformats.org/officeDocument/2006/relationships" r:embed="rId1"/>
        <a:stretch>
          <a:fillRect/>
        </a:stretch>
      </xdr:blipFill>
      <xdr:spPr bwMode="auto">
        <a:xfrm>
          <a:off x="1400175" y="1010031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6314" name="Picture 363" descr="https://apps.fldfs.com/SURVEY/Images/spacer.gif">
          <a:extLst>
            <a:ext uri="{FF2B5EF4-FFF2-40B4-BE49-F238E27FC236}">
              <a16:creationId xmlns:a16="http://schemas.microsoft.com/office/drawing/2014/main" id="{00000000-0008-0000-0A00-0000AA18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6315" name="Picture 363" descr="https://apps.fldfs.com/SURVEY/Images/spacer.gif">
          <a:extLst>
            <a:ext uri="{FF2B5EF4-FFF2-40B4-BE49-F238E27FC236}">
              <a16:creationId xmlns:a16="http://schemas.microsoft.com/office/drawing/2014/main" id="{00000000-0008-0000-0A00-0000AB18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6316" name="Picture 363" descr="https://apps.fldfs.com/SURVEY/Images/spacer.gif">
          <a:extLst>
            <a:ext uri="{FF2B5EF4-FFF2-40B4-BE49-F238E27FC236}">
              <a16:creationId xmlns:a16="http://schemas.microsoft.com/office/drawing/2014/main" id="{00000000-0008-0000-0A00-0000AC18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543</xdr:row>
      <xdr:rowOff>0</xdr:rowOff>
    </xdr:from>
    <xdr:to>
      <xdr:col>8</xdr:col>
      <xdr:colOff>9525</xdr:colOff>
      <xdr:row>543</xdr:row>
      <xdr:rowOff>9525</xdr:rowOff>
    </xdr:to>
    <xdr:pic>
      <xdr:nvPicPr>
        <xdr:cNvPr id="6317" name="Picture 363" descr="https://apps.fldfs.com/SURVEY/Images/spacer.gif">
          <a:extLst>
            <a:ext uri="{FF2B5EF4-FFF2-40B4-BE49-F238E27FC236}">
              <a16:creationId xmlns:a16="http://schemas.microsoft.com/office/drawing/2014/main" id="{00000000-0008-0000-0A00-0000AD180000}"/>
            </a:ext>
          </a:extLst>
        </xdr:cNvPr>
        <xdr:cNvPicPr>
          <a:picLocks noChangeAspect="1"/>
        </xdr:cNvPicPr>
      </xdr:nvPicPr>
      <xdr:blipFill>
        <a:blip xmlns:r="http://schemas.openxmlformats.org/officeDocument/2006/relationships" r:embed="rId1"/>
        <a:stretch>
          <a:fillRect/>
        </a:stretch>
      </xdr:blipFill>
      <xdr:spPr bwMode="auto">
        <a:xfrm>
          <a:off x="1400175" y="1050036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6318" name="Picture 363" descr="https://apps.fldfs.com/SURVEY/Images/spacer.gif">
          <a:extLst>
            <a:ext uri="{FF2B5EF4-FFF2-40B4-BE49-F238E27FC236}">
              <a16:creationId xmlns:a16="http://schemas.microsoft.com/office/drawing/2014/main" id="{00000000-0008-0000-0A00-0000AE18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6319" name="Picture 363" descr="https://apps.fldfs.com/SURVEY/Images/spacer.gif">
          <a:extLst>
            <a:ext uri="{FF2B5EF4-FFF2-40B4-BE49-F238E27FC236}">
              <a16:creationId xmlns:a16="http://schemas.microsoft.com/office/drawing/2014/main" id="{00000000-0008-0000-0A00-0000AF18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6320" name="Picture 363" descr="https://apps.fldfs.com/SURVEY/Images/spacer.gif">
          <a:extLst>
            <a:ext uri="{FF2B5EF4-FFF2-40B4-BE49-F238E27FC236}">
              <a16:creationId xmlns:a16="http://schemas.microsoft.com/office/drawing/2014/main" id="{00000000-0008-0000-0A00-0000B018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543</xdr:row>
      <xdr:rowOff>0</xdr:rowOff>
    </xdr:from>
    <xdr:to>
      <xdr:col>8</xdr:col>
      <xdr:colOff>9525</xdr:colOff>
      <xdr:row>543</xdr:row>
      <xdr:rowOff>9525</xdr:rowOff>
    </xdr:to>
    <xdr:pic>
      <xdr:nvPicPr>
        <xdr:cNvPr id="6321" name="Picture 363" descr="https://apps.fldfs.com/SURVEY/Images/spacer.gif">
          <a:extLst>
            <a:ext uri="{FF2B5EF4-FFF2-40B4-BE49-F238E27FC236}">
              <a16:creationId xmlns:a16="http://schemas.microsoft.com/office/drawing/2014/main" id="{00000000-0008-0000-0A00-0000B1180000}"/>
            </a:ext>
          </a:extLst>
        </xdr:cNvPr>
        <xdr:cNvPicPr>
          <a:picLocks noChangeAspect="1"/>
        </xdr:cNvPicPr>
      </xdr:nvPicPr>
      <xdr:blipFill>
        <a:blip xmlns:r="http://schemas.openxmlformats.org/officeDocument/2006/relationships" r:embed="rId1"/>
        <a:stretch>
          <a:fillRect/>
        </a:stretch>
      </xdr:blipFill>
      <xdr:spPr bwMode="auto">
        <a:xfrm>
          <a:off x="1400175" y="1050036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6322" name="Picture 363" descr="https://apps.fldfs.com/SURVEY/Images/spacer.gif">
          <a:extLst>
            <a:ext uri="{FF2B5EF4-FFF2-40B4-BE49-F238E27FC236}">
              <a16:creationId xmlns:a16="http://schemas.microsoft.com/office/drawing/2014/main" id="{00000000-0008-0000-0A00-0000B218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6323" name="Picture 363" descr="https://apps.fldfs.com/SURVEY/Images/spacer.gif">
          <a:extLst>
            <a:ext uri="{FF2B5EF4-FFF2-40B4-BE49-F238E27FC236}">
              <a16:creationId xmlns:a16="http://schemas.microsoft.com/office/drawing/2014/main" id="{00000000-0008-0000-0A00-0000B318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6324" name="Picture 363" descr="https://apps.fldfs.com/SURVEY/Images/spacer.gif">
          <a:extLst>
            <a:ext uri="{FF2B5EF4-FFF2-40B4-BE49-F238E27FC236}">
              <a16:creationId xmlns:a16="http://schemas.microsoft.com/office/drawing/2014/main" id="{00000000-0008-0000-0A00-0000B418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543</xdr:row>
      <xdr:rowOff>0</xdr:rowOff>
    </xdr:from>
    <xdr:to>
      <xdr:col>8</xdr:col>
      <xdr:colOff>9525</xdr:colOff>
      <xdr:row>543</xdr:row>
      <xdr:rowOff>9525</xdr:rowOff>
    </xdr:to>
    <xdr:pic>
      <xdr:nvPicPr>
        <xdr:cNvPr id="6325" name="Picture 363" descr="https://apps.fldfs.com/SURVEY/Images/spacer.gif">
          <a:extLst>
            <a:ext uri="{FF2B5EF4-FFF2-40B4-BE49-F238E27FC236}">
              <a16:creationId xmlns:a16="http://schemas.microsoft.com/office/drawing/2014/main" id="{00000000-0008-0000-0A00-0000B5180000}"/>
            </a:ext>
          </a:extLst>
        </xdr:cNvPr>
        <xdr:cNvPicPr>
          <a:picLocks noChangeAspect="1"/>
        </xdr:cNvPicPr>
      </xdr:nvPicPr>
      <xdr:blipFill>
        <a:blip xmlns:r="http://schemas.openxmlformats.org/officeDocument/2006/relationships" r:embed="rId1"/>
        <a:stretch>
          <a:fillRect/>
        </a:stretch>
      </xdr:blipFill>
      <xdr:spPr bwMode="auto">
        <a:xfrm>
          <a:off x="1400175" y="1050036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6326" name="Picture 363" descr="https://apps.fldfs.com/SURVEY/Images/spacer.gif">
          <a:extLst>
            <a:ext uri="{FF2B5EF4-FFF2-40B4-BE49-F238E27FC236}">
              <a16:creationId xmlns:a16="http://schemas.microsoft.com/office/drawing/2014/main" id="{00000000-0008-0000-0A00-0000B618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6327" name="Picture 363" descr="https://apps.fldfs.com/SURVEY/Images/spacer.gif">
          <a:extLst>
            <a:ext uri="{FF2B5EF4-FFF2-40B4-BE49-F238E27FC236}">
              <a16:creationId xmlns:a16="http://schemas.microsoft.com/office/drawing/2014/main" id="{00000000-0008-0000-0A00-0000B718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6328" name="Picture 363" descr="https://apps.fldfs.com/SURVEY/Images/spacer.gif">
          <a:extLst>
            <a:ext uri="{FF2B5EF4-FFF2-40B4-BE49-F238E27FC236}">
              <a16:creationId xmlns:a16="http://schemas.microsoft.com/office/drawing/2014/main" id="{00000000-0008-0000-0A00-0000B818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543</xdr:row>
      <xdr:rowOff>0</xdr:rowOff>
    </xdr:from>
    <xdr:to>
      <xdr:col>8</xdr:col>
      <xdr:colOff>9525</xdr:colOff>
      <xdr:row>543</xdr:row>
      <xdr:rowOff>9525</xdr:rowOff>
    </xdr:to>
    <xdr:pic>
      <xdr:nvPicPr>
        <xdr:cNvPr id="6329" name="Picture 363" descr="https://apps.fldfs.com/SURVEY/Images/spacer.gif">
          <a:extLst>
            <a:ext uri="{FF2B5EF4-FFF2-40B4-BE49-F238E27FC236}">
              <a16:creationId xmlns:a16="http://schemas.microsoft.com/office/drawing/2014/main" id="{00000000-0008-0000-0A00-0000B9180000}"/>
            </a:ext>
          </a:extLst>
        </xdr:cNvPr>
        <xdr:cNvPicPr>
          <a:picLocks noChangeAspect="1"/>
        </xdr:cNvPicPr>
      </xdr:nvPicPr>
      <xdr:blipFill>
        <a:blip xmlns:r="http://schemas.openxmlformats.org/officeDocument/2006/relationships" r:embed="rId1"/>
        <a:stretch>
          <a:fillRect/>
        </a:stretch>
      </xdr:blipFill>
      <xdr:spPr bwMode="auto">
        <a:xfrm>
          <a:off x="1400175" y="1050036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6330" name="Picture 363" descr="https://apps.fldfs.com/SURVEY/Images/spacer.gif">
          <a:extLst>
            <a:ext uri="{FF2B5EF4-FFF2-40B4-BE49-F238E27FC236}">
              <a16:creationId xmlns:a16="http://schemas.microsoft.com/office/drawing/2014/main" id="{00000000-0008-0000-0A00-0000BA18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6331" name="Picture 363" descr="https://apps.fldfs.com/SURVEY/Images/spacer.gif">
          <a:extLst>
            <a:ext uri="{FF2B5EF4-FFF2-40B4-BE49-F238E27FC236}">
              <a16:creationId xmlns:a16="http://schemas.microsoft.com/office/drawing/2014/main" id="{00000000-0008-0000-0A00-0000BB18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6332" name="Picture 363" descr="https://apps.fldfs.com/SURVEY/Images/spacer.gif">
          <a:extLst>
            <a:ext uri="{FF2B5EF4-FFF2-40B4-BE49-F238E27FC236}">
              <a16:creationId xmlns:a16="http://schemas.microsoft.com/office/drawing/2014/main" id="{00000000-0008-0000-0A00-0000BC18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543</xdr:row>
      <xdr:rowOff>0</xdr:rowOff>
    </xdr:from>
    <xdr:to>
      <xdr:col>8</xdr:col>
      <xdr:colOff>9525</xdr:colOff>
      <xdr:row>543</xdr:row>
      <xdr:rowOff>9525</xdr:rowOff>
    </xdr:to>
    <xdr:pic>
      <xdr:nvPicPr>
        <xdr:cNvPr id="6333" name="Picture 363" descr="https://apps.fldfs.com/SURVEY/Images/spacer.gif">
          <a:extLst>
            <a:ext uri="{FF2B5EF4-FFF2-40B4-BE49-F238E27FC236}">
              <a16:creationId xmlns:a16="http://schemas.microsoft.com/office/drawing/2014/main" id="{00000000-0008-0000-0A00-0000BD180000}"/>
            </a:ext>
          </a:extLst>
        </xdr:cNvPr>
        <xdr:cNvPicPr>
          <a:picLocks noChangeAspect="1"/>
        </xdr:cNvPicPr>
      </xdr:nvPicPr>
      <xdr:blipFill>
        <a:blip xmlns:r="http://schemas.openxmlformats.org/officeDocument/2006/relationships" r:embed="rId1"/>
        <a:stretch>
          <a:fillRect/>
        </a:stretch>
      </xdr:blipFill>
      <xdr:spPr bwMode="auto">
        <a:xfrm>
          <a:off x="1400175" y="105003600"/>
          <a:ext cx="9525" cy="9525"/>
        </a:xfrm>
        <a:prstGeom prst="rect">
          <a:avLst/>
        </a:prstGeom>
        <a:noFill/>
        <a:ln w="9525">
          <a:noFill/>
        </a:ln>
      </xdr:spPr>
    </xdr:pic>
    <xdr:clientData/>
  </xdr:twoCellAnchor>
  <xdr:twoCellAnchor>
    <xdr:from>
      <xdr:col>8</xdr:col>
      <xdr:colOff>0</xdr:colOff>
      <xdr:row>524</xdr:row>
      <xdr:rowOff>0</xdr:rowOff>
    </xdr:from>
    <xdr:to>
      <xdr:col>8</xdr:col>
      <xdr:colOff>9525</xdr:colOff>
      <xdr:row>524</xdr:row>
      <xdr:rowOff>9525</xdr:rowOff>
    </xdr:to>
    <xdr:pic>
      <xdr:nvPicPr>
        <xdr:cNvPr id="6334" name="Picture 363" descr="https://apps.fldfs.com/SURVEY/Images/spacer.gif">
          <a:extLst>
            <a:ext uri="{FF2B5EF4-FFF2-40B4-BE49-F238E27FC236}">
              <a16:creationId xmlns:a16="http://schemas.microsoft.com/office/drawing/2014/main" id="{00000000-0008-0000-0A00-0000BE180000}"/>
            </a:ext>
          </a:extLst>
        </xdr:cNvPr>
        <xdr:cNvPicPr>
          <a:picLocks noChangeAspect="1"/>
        </xdr:cNvPicPr>
      </xdr:nvPicPr>
      <xdr:blipFill>
        <a:blip xmlns:r="http://schemas.openxmlformats.org/officeDocument/2006/relationships" r:embed="rId1"/>
        <a:stretch>
          <a:fillRect/>
        </a:stretch>
      </xdr:blipFill>
      <xdr:spPr bwMode="auto">
        <a:xfrm>
          <a:off x="1400175" y="101384100"/>
          <a:ext cx="9525" cy="9525"/>
        </a:xfrm>
        <a:prstGeom prst="rect">
          <a:avLst/>
        </a:prstGeom>
        <a:noFill/>
        <a:ln w="9525">
          <a:noFill/>
        </a:ln>
      </xdr:spPr>
    </xdr:pic>
    <xdr:clientData/>
  </xdr:twoCellAnchor>
  <xdr:twoCellAnchor>
    <xdr:from>
      <xdr:col>8</xdr:col>
      <xdr:colOff>0</xdr:colOff>
      <xdr:row>525</xdr:row>
      <xdr:rowOff>0</xdr:rowOff>
    </xdr:from>
    <xdr:to>
      <xdr:col>8</xdr:col>
      <xdr:colOff>9525</xdr:colOff>
      <xdr:row>525</xdr:row>
      <xdr:rowOff>9525</xdr:rowOff>
    </xdr:to>
    <xdr:pic>
      <xdr:nvPicPr>
        <xdr:cNvPr id="6335" name="Picture 363" descr="https://apps.fldfs.com/SURVEY/Images/spacer.gif">
          <a:extLst>
            <a:ext uri="{FF2B5EF4-FFF2-40B4-BE49-F238E27FC236}">
              <a16:creationId xmlns:a16="http://schemas.microsoft.com/office/drawing/2014/main" id="{00000000-0008-0000-0A00-0000BF180000}"/>
            </a:ext>
          </a:extLst>
        </xdr:cNvPr>
        <xdr:cNvPicPr>
          <a:picLocks noChangeAspect="1"/>
        </xdr:cNvPicPr>
      </xdr:nvPicPr>
      <xdr:blipFill>
        <a:blip xmlns:r="http://schemas.openxmlformats.org/officeDocument/2006/relationships" r:embed="rId1"/>
        <a:stretch>
          <a:fillRect/>
        </a:stretch>
      </xdr:blipFill>
      <xdr:spPr bwMode="auto">
        <a:xfrm>
          <a:off x="1400175" y="101574600"/>
          <a:ext cx="9525" cy="9525"/>
        </a:xfrm>
        <a:prstGeom prst="rect">
          <a:avLst/>
        </a:prstGeom>
        <a:noFill/>
        <a:ln w="9525">
          <a:noFill/>
        </a:ln>
      </xdr:spPr>
    </xdr:pic>
    <xdr:clientData/>
  </xdr:twoCellAnchor>
  <xdr:twoCellAnchor>
    <xdr:from>
      <xdr:col>8</xdr:col>
      <xdr:colOff>0</xdr:colOff>
      <xdr:row>542</xdr:row>
      <xdr:rowOff>0</xdr:rowOff>
    </xdr:from>
    <xdr:to>
      <xdr:col>8</xdr:col>
      <xdr:colOff>9525</xdr:colOff>
      <xdr:row>542</xdr:row>
      <xdr:rowOff>9525</xdr:rowOff>
    </xdr:to>
    <xdr:pic>
      <xdr:nvPicPr>
        <xdr:cNvPr id="6336" name="Picture 363" descr="https://apps.fldfs.com/SURVEY/Images/spacer.gif">
          <a:extLst>
            <a:ext uri="{FF2B5EF4-FFF2-40B4-BE49-F238E27FC236}">
              <a16:creationId xmlns:a16="http://schemas.microsoft.com/office/drawing/2014/main" id="{00000000-0008-0000-0A00-0000C0180000}"/>
            </a:ext>
          </a:extLst>
        </xdr:cNvPr>
        <xdr:cNvPicPr>
          <a:picLocks noChangeAspect="1"/>
        </xdr:cNvPicPr>
      </xdr:nvPicPr>
      <xdr:blipFill>
        <a:blip xmlns:r="http://schemas.openxmlformats.org/officeDocument/2006/relationships" r:embed="rId1"/>
        <a:stretch>
          <a:fillRect/>
        </a:stretch>
      </xdr:blipFill>
      <xdr:spPr bwMode="auto">
        <a:xfrm>
          <a:off x="1400175" y="104813100"/>
          <a:ext cx="9525" cy="9525"/>
        </a:xfrm>
        <a:prstGeom prst="rect">
          <a:avLst/>
        </a:prstGeom>
        <a:noFill/>
        <a:ln w="9525">
          <a:noFill/>
        </a:ln>
      </xdr:spPr>
    </xdr:pic>
    <xdr:clientData/>
  </xdr:twoCellAnchor>
  <xdr:twoCellAnchor>
    <xdr:from>
      <xdr:col>8</xdr:col>
      <xdr:colOff>0</xdr:colOff>
      <xdr:row>543</xdr:row>
      <xdr:rowOff>0</xdr:rowOff>
    </xdr:from>
    <xdr:to>
      <xdr:col>8</xdr:col>
      <xdr:colOff>9525</xdr:colOff>
      <xdr:row>543</xdr:row>
      <xdr:rowOff>9525</xdr:rowOff>
    </xdr:to>
    <xdr:pic>
      <xdr:nvPicPr>
        <xdr:cNvPr id="6337" name="Picture 363" descr="https://apps.fldfs.com/SURVEY/Images/spacer.gif">
          <a:extLst>
            <a:ext uri="{FF2B5EF4-FFF2-40B4-BE49-F238E27FC236}">
              <a16:creationId xmlns:a16="http://schemas.microsoft.com/office/drawing/2014/main" id="{00000000-0008-0000-0A00-0000C1180000}"/>
            </a:ext>
          </a:extLst>
        </xdr:cNvPr>
        <xdr:cNvPicPr>
          <a:picLocks noChangeAspect="1"/>
        </xdr:cNvPicPr>
      </xdr:nvPicPr>
      <xdr:blipFill>
        <a:blip xmlns:r="http://schemas.openxmlformats.org/officeDocument/2006/relationships" r:embed="rId1"/>
        <a:stretch>
          <a:fillRect/>
        </a:stretch>
      </xdr:blipFill>
      <xdr:spPr bwMode="auto">
        <a:xfrm>
          <a:off x="1400175" y="105003600"/>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38" name="Picture 363" descr="https://apps.fldfs.com/SURVEY/Images/spacer.gif">
          <a:extLst>
            <a:ext uri="{FF2B5EF4-FFF2-40B4-BE49-F238E27FC236}">
              <a16:creationId xmlns:a16="http://schemas.microsoft.com/office/drawing/2014/main" id="{00000000-0008-0000-0A00-0000C2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39" name="Picture 363" descr="https://apps.fldfs.com/SURVEY/Images/spacer.gif">
          <a:extLst>
            <a:ext uri="{FF2B5EF4-FFF2-40B4-BE49-F238E27FC236}">
              <a16:creationId xmlns:a16="http://schemas.microsoft.com/office/drawing/2014/main" id="{00000000-0008-0000-0A00-0000C3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40" name="Picture 363" descr="https://apps.fldfs.com/SURVEY/Images/spacer.gif">
          <a:extLst>
            <a:ext uri="{FF2B5EF4-FFF2-40B4-BE49-F238E27FC236}">
              <a16:creationId xmlns:a16="http://schemas.microsoft.com/office/drawing/2014/main" id="{00000000-0008-0000-0A00-0000C4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564</xdr:row>
      <xdr:rowOff>0</xdr:rowOff>
    </xdr:from>
    <xdr:to>
      <xdr:col>8</xdr:col>
      <xdr:colOff>9525</xdr:colOff>
      <xdr:row>564</xdr:row>
      <xdr:rowOff>9525</xdr:rowOff>
    </xdr:to>
    <xdr:pic>
      <xdr:nvPicPr>
        <xdr:cNvPr id="6341" name="Picture 363" descr="https://apps.fldfs.com/SURVEY/Images/spacer.gif">
          <a:extLst>
            <a:ext uri="{FF2B5EF4-FFF2-40B4-BE49-F238E27FC236}">
              <a16:creationId xmlns:a16="http://schemas.microsoft.com/office/drawing/2014/main" id="{00000000-0008-0000-0A00-0000C5180000}"/>
            </a:ext>
          </a:extLst>
        </xdr:cNvPr>
        <xdr:cNvPicPr>
          <a:picLocks noChangeAspect="1"/>
        </xdr:cNvPicPr>
      </xdr:nvPicPr>
      <xdr:blipFill>
        <a:blip xmlns:r="http://schemas.openxmlformats.org/officeDocument/2006/relationships" r:embed="rId1"/>
        <a:stretch>
          <a:fillRect/>
        </a:stretch>
      </xdr:blipFill>
      <xdr:spPr bwMode="auto">
        <a:xfrm>
          <a:off x="1400175" y="108994575"/>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42" name="Picture 363" descr="https://apps.fldfs.com/SURVEY/Images/spacer.gif">
          <a:extLst>
            <a:ext uri="{FF2B5EF4-FFF2-40B4-BE49-F238E27FC236}">
              <a16:creationId xmlns:a16="http://schemas.microsoft.com/office/drawing/2014/main" id="{00000000-0008-0000-0A00-0000C6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43" name="Picture 363" descr="https://apps.fldfs.com/SURVEY/Images/spacer.gif">
          <a:extLst>
            <a:ext uri="{FF2B5EF4-FFF2-40B4-BE49-F238E27FC236}">
              <a16:creationId xmlns:a16="http://schemas.microsoft.com/office/drawing/2014/main" id="{00000000-0008-0000-0A00-0000C7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44" name="Picture 363" descr="https://apps.fldfs.com/SURVEY/Images/spacer.gif">
          <a:extLst>
            <a:ext uri="{FF2B5EF4-FFF2-40B4-BE49-F238E27FC236}">
              <a16:creationId xmlns:a16="http://schemas.microsoft.com/office/drawing/2014/main" id="{00000000-0008-0000-0A00-0000C8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45" name="Picture 363" descr="https://apps.fldfs.com/SURVEY/Images/spacer.gif">
          <a:extLst>
            <a:ext uri="{FF2B5EF4-FFF2-40B4-BE49-F238E27FC236}">
              <a16:creationId xmlns:a16="http://schemas.microsoft.com/office/drawing/2014/main" id="{00000000-0008-0000-0A00-0000C9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46" name="Picture 363" descr="https://apps.fldfs.com/SURVEY/Images/spacer.gif">
          <a:extLst>
            <a:ext uri="{FF2B5EF4-FFF2-40B4-BE49-F238E27FC236}">
              <a16:creationId xmlns:a16="http://schemas.microsoft.com/office/drawing/2014/main" id="{00000000-0008-0000-0A00-0000CA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47" name="Picture 363" descr="https://apps.fldfs.com/SURVEY/Images/spacer.gif">
          <a:extLst>
            <a:ext uri="{FF2B5EF4-FFF2-40B4-BE49-F238E27FC236}">
              <a16:creationId xmlns:a16="http://schemas.microsoft.com/office/drawing/2014/main" id="{00000000-0008-0000-0A00-0000CB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564</xdr:row>
      <xdr:rowOff>0</xdr:rowOff>
    </xdr:from>
    <xdr:to>
      <xdr:col>8</xdr:col>
      <xdr:colOff>9525</xdr:colOff>
      <xdr:row>564</xdr:row>
      <xdr:rowOff>9525</xdr:rowOff>
    </xdr:to>
    <xdr:pic>
      <xdr:nvPicPr>
        <xdr:cNvPr id="6348" name="Picture 363" descr="https://apps.fldfs.com/SURVEY/Images/spacer.gif">
          <a:extLst>
            <a:ext uri="{FF2B5EF4-FFF2-40B4-BE49-F238E27FC236}">
              <a16:creationId xmlns:a16="http://schemas.microsoft.com/office/drawing/2014/main" id="{00000000-0008-0000-0A00-0000CC180000}"/>
            </a:ext>
          </a:extLst>
        </xdr:cNvPr>
        <xdr:cNvPicPr>
          <a:picLocks noChangeAspect="1"/>
        </xdr:cNvPicPr>
      </xdr:nvPicPr>
      <xdr:blipFill>
        <a:blip xmlns:r="http://schemas.openxmlformats.org/officeDocument/2006/relationships" r:embed="rId1"/>
        <a:stretch>
          <a:fillRect/>
        </a:stretch>
      </xdr:blipFill>
      <xdr:spPr bwMode="auto">
        <a:xfrm>
          <a:off x="1400175" y="108994575"/>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49" name="Picture 363" descr="https://apps.fldfs.com/SURVEY/Images/spacer.gif">
          <a:extLst>
            <a:ext uri="{FF2B5EF4-FFF2-40B4-BE49-F238E27FC236}">
              <a16:creationId xmlns:a16="http://schemas.microsoft.com/office/drawing/2014/main" id="{00000000-0008-0000-0A00-0000CD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50" name="Picture 363" descr="https://apps.fldfs.com/SURVEY/Images/spacer.gif">
          <a:extLst>
            <a:ext uri="{FF2B5EF4-FFF2-40B4-BE49-F238E27FC236}">
              <a16:creationId xmlns:a16="http://schemas.microsoft.com/office/drawing/2014/main" id="{00000000-0008-0000-0A00-0000CE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51" name="Picture 363" descr="https://apps.fldfs.com/SURVEY/Images/spacer.gif">
          <a:extLst>
            <a:ext uri="{FF2B5EF4-FFF2-40B4-BE49-F238E27FC236}">
              <a16:creationId xmlns:a16="http://schemas.microsoft.com/office/drawing/2014/main" id="{00000000-0008-0000-0A00-0000CF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564</xdr:row>
      <xdr:rowOff>0</xdr:rowOff>
    </xdr:from>
    <xdr:to>
      <xdr:col>8</xdr:col>
      <xdr:colOff>9525</xdr:colOff>
      <xdr:row>564</xdr:row>
      <xdr:rowOff>9525</xdr:rowOff>
    </xdr:to>
    <xdr:pic>
      <xdr:nvPicPr>
        <xdr:cNvPr id="6352" name="Picture 363" descr="https://apps.fldfs.com/SURVEY/Images/spacer.gif">
          <a:extLst>
            <a:ext uri="{FF2B5EF4-FFF2-40B4-BE49-F238E27FC236}">
              <a16:creationId xmlns:a16="http://schemas.microsoft.com/office/drawing/2014/main" id="{00000000-0008-0000-0A00-0000D0180000}"/>
            </a:ext>
          </a:extLst>
        </xdr:cNvPr>
        <xdr:cNvPicPr>
          <a:picLocks noChangeAspect="1"/>
        </xdr:cNvPicPr>
      </xdr:nvPicPr>
      <xdr:blipFill>
        <a:blip xmlns:r="http://schemas.openxmlformats.org/officeDocument/2006/relationships" r:embed="rId1"/>
        <a:stretch>
          <a:fillRect/>
        </a:stretch>
      </xdr:blipFill>
      <xdr:spPr bwMode="auto">
        <a:xfrm>
          <a:off x="1400175" y="108994575"/>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53" name="Picture 363" descr="https://apps.fldfs.com/SURVEY/Images/spacer.gif">
          <a:extLst>
            <a:ext uri="{FF2B5EF4-FFF2-40B4-BE49-F238E27FC236}">
              <a16:creationId xmlns:a16="http://schemas.microsoft.com/office/drawing/2014/main" id="{00000000-0008-0000-0A00-0000D1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54" name="Picture 363" descr="https://apps.fldfs.com/SURVEY/Images/spacer.gif">
          <a:extLst>
            <a:ext uri="{FF2B5EF4-FFF2-40B4-BE49-F238E27FC236}">
              <a16:creationId xmlns:a16="http://schemas.microsoft.com/office/drawing/2014/main" id="{00000000-0008-0000-0A00-0000D2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55" name="Picture 363" descr="https://apps.fldfs.com/SURVEY/Images/spacer.gif">
          <a:extLst>
            <a:ext uri="{FF2B5EF4-FFF2-40B4-BE49-F238E27FC236}">
              <a16:creationId xmlns:a16="http://schemas.microsoft.com/office/drawing/2014/main" id="{00000000-0008-0000-0A00-0000D3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564</xdr:row>
      <xdr:rowOff>0</xdr:rowOff>
    </xdr:from>
    <xdr:to>
      <xdr:col>8</xdr:col>
      <xdr:colOff>9525</xdr:colOff>
      <xdr:row>564</xdr:row>
      <xdr:rowOff>9525</xdr:rowOff>
    </xdr:to>
    <xdr:pic>
      <xdr:nvPicPr>
        <xdr:cNvPr id="6356" name="Picture 363" descr="https://apps.fldfs.com/SURVEY/Images/spacer.gif">
          <a:extLst>
            <a:ext uri="{FF2B5EF4-FFF2-40B4-BE49-F238E27FC236}">
              <a16:creationId xmlns:a16="http://schemas.microsoft.com/office/drawing/2014/main" id="{00000000-0008-0000-0A00-0000D4180000}"/>
            </a:ext>
          </a:extLst>
        </xdr:cNvPr>
        <xdr:cNvPicPr>
          <a:picLocks noChangeAspect="1"/>
        </xdr:cNvPicPr>
      </xdr:nvPicPr>
      <xdr:blipFill>
        <a:blip xmlns:r="http://schemas.openxmlformats.org/officeDocument/2006/relationships" r:embed="rId1"/>
        <a:stretch>
          <a:fillRect/>
        </a:stretch>
      </xdr:blipFill>
      <xdr:spPr bwMode="auto">
        <a:xfrm>
          <a:off x="1400175" y="108994575"/>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57" name="Picture 363" descr="https://apps.fldfs.com/SURVEY/Images/spacer.gif">
          <a:extLst>
            <a:ext uri="{FF2B5EF4-FFF2-40B4-BE49-F238E27FC236}">
              <a16:creationId xmlns:a16="http://schemas.microsoft.com/office/drawing/2014/main" id="{00000000-0008-0000-0A00-0000D5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58" name="Picture 363" descr="https://apps.fldfs.com/SURVEY/Images/spacer.gif">
          <a:extLst>
            <a:ext uri="{FF2B5EF4-FFF2-40B4-BE49-F238E27FC236}">
              <a16:creationId xmlns:a16="http://schemas.microsoft.com/office/drawing/2014/main" id="{00000000-0008-0000-0A00-0000D6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59" name="Picture 363" descr="https://apps.fldfs.com/SURVEY/Images/spacer.gif">
          <a:extLst>
            <a:ext uri="{FF2B5EF4-FFF2-40B4-BE49-F238E27FC236}">
              <a16:creationId xmlns:a16="http://schemas.microsoft.com/office/drawing/2014/main" id="{00000000-0008-0000-0A00-0000D7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564</xdr:row>
      <xdr:rowOff>0</xdr:rowOff>
    </xdr:from>
    <xdr:to>
      <xdr:col>8</xdr:col>
      <xdr:colOff>9525</xdr:colOff>
      <xdr:row>564</xdr:row>
      <xdr:rowOff>9525</xdr:rowOff>
    </xdr:to>
    <xdr:pic>
      <xdr:nvPicPr>
        <xdr:cNvPr id="6360" name="Picture 363" descr="https://apps.fldfs.com/SURVEY/Images/spacer.gif">
          <a:extLst>
            <a:ext uri="{FF2B5EF4-FFF2-40B4-BE49-F238E27FC236}">
              <a16:creationId xmlns:a16="http://schemas.microsoft.com/office/drawing/2014/main" id="{00000000-0008-0000-0A00-0000D8180000}"/>
            </a:ext>
          </a:extLst>
        </xdr:cNvPr>
        <xdr:cNvPicPr>
          <a:picLocks noChangeAspect="1"/>
        </xdr:cNvPicPr>
      </xdr:nvPicPr>
      <xdr:blipFill>
        <a:blip xmlns:r="http://schemas.openxmlformats.org/officeDocument/2006/relationships" r:embed="rId1"/>
        <a:stretch>
          <a:fillRect/>
        </a:stretch>
      </xdr:blipFill>
      <xdr:spPr bwMode="auto">
        <a:xfrm>
          <a:off x="1400175" y="108994575"/>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61" name="Picture 363" descr="https://apps.fldfs.com/SURVEY/Images/spacer.gif">
          <a:extLst>
            <a:ext uri="{FF2B5EF4-FFF2-40B4-BE49-F238E27FC236}">
              <a16:creationId xmlns:a16="http://schemas.microsoft.com/office/drawing/2014/main" id="{00000000-0008-0000-0A00-0000D9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62" name="Picture 363" descr="https://apps.fldfs.com/SURVEY/Images/spacer.gif">
          <a:extLst>
            <a:ext uri="{FF2B5EF4-FFF2-40B4-BE49-F238E27FC236}">
              <a16:creationId xmlns:a16="http://schemas.microsoft.com/office/drawing/2014/main" id="{00000000-0008-0000-0A00-0000DA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63" name="Picture 363" descr="https://apps.fldfs.com/SURVEY/Images/spacer.gif">
          <a:extLst>
            <a:ext uri="{FF2B5EF4-FFF2-40B4-BE49-F238E27FC236}">
              <a16:creationId xmlns:a16="http://schemas.microsoft.com/office/drawing/2014/main" id="{00000000-0008-0000-0A00-0000DB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564</xdr:row>
      <xdr:rowOff>0</xdr:rowOff>
    </xdr:from>
    <xdr:to>
      <xdr:col>8</xdr:col>
      <xdr:colOff>9525</xdr:colOff>
      <xdr:row>564</xdr:row>
      <xdr:rowOff>9525</xdr:rowOff>
    </xdr:to>
    <xdr:pic>
      <xdr:nvPicPr>
        <xdr:cNvPr id="6364" name="Picture 363" descr="https://apps.fldfs.com/SURVEY/Images/spacer.gif">
          <a:extLst>
            <a:ext uri="{FF2B5EF4-FFF2-40B4-BE49-F238E27FC236}">
              <a16:creationId xmlns:a16="http://schemas.microsoft.com/office/drawing/2014/main" id="{00000000-0008-0000-0A00-0000DC180000}"/>
            </a:ext>
          </a:extLst>
        </xdr:cNvPr>
        <xdr:cNvPicPr>
          <a:picLocks noChangeAspect="1"/>
        </xdr:cNvPicPr>
      </xdr:nvPicPr>
      <xdr:blipFill>
        <a:blip xmlns:r="http://schemas.openxmlformats.org/officeDocument/2006/relationships" r:embed="rId1"/>
        <a:stretch>
          <a:fillRect/>
        </a:stretch>
      </xdr:blipFill>
      <xdr:spPr bwMode="auto">
        <a:xfrm>
          <a:off x="1400175" y="108994575"/>
          <a:ext cx="9525" cy="9525"/>
        </a:xfrm>
        <a:prstGeom prst="rect">
          <a:avLst/>
        </a:prstGeom>
        <a:noFill/>
        <a:ln w="9525">
          <a:noFill/>
        </a:ln>
      </xdr:spPr>
    </xdr:pic>
    <xdr:clientData/>
  </xdr:twoCellAnchor>
  <xdr:twoCellAnchor>
    <xdr:from>
      <xdr:col>8</xdr:col>
      <xdr:colOff>0</xdr:colOff>
      <xdr:row>545</xdr:row>
      <xdr:rowOff>0</xdr:rowOff>
    </xdr:from>
    <xdr:to>
      <xdr:col>8</xdr:col>
      <xdr:colOff>9525</xdr:colOff>
      <xdr:row>545</xdr:row>
      <xdr:rowOff>9525</xdr:rowOff>
    </xdr:to>
    <xdr:pic>
      <xdr:nvPicPr>
        <xdr:cNvPr id="6365" name="Picture 363" descr="https://apps.fldfs.com/SURVEY/Images/spacer.gif">
          <a:extLst>
            <a:ext uri="{FF2B5EF4-FFF2-40B4-BE49-F238E27FC236}">
              <a16:creationId xmlns:a16="http://schemas.microsoft.com/office/drawing/2014/main" id="{00000000-0008-0000-0A00-0000DD180000}"/>
            </a:ext>
          </a:extLst>
        </xdr:cNvPr>
        <xdr:cNvPicPr>
          <a:picLocks noChangeAspect="1"/>
        </xdr:cNvPicPr>
      </xdr:nvPicPr>
      <xdr:blipFill>
        <a:blip xmlns:r="http://schemas.openxmlformats.org/officeDocument/2006/relationships" r:embed="rId1"/>
        <a:stretch>
          <a:fillRect/>
        </a:stretch>
      </xdr:blipFill>
      <xdr:spPr bwMode="auto">
        <a:xfrm>
          <a:off x="1400175" y="105384600"/>
          <a:ext cx="9525" cy="9525"/>
        </a:xfrm>
        <a:prstGeom prst="rect">
          <a:avLst/>
        </a:prstGeom>
        <a:noFill/>
        <a:ln w="9525">
          <a:noFill/>
        </a:ln>
      </xdr:spPr>
    </xdr:pic>
    <xdr:clientData/>
  </xdr:twoCellAnchor>
  <xdr:twoCellAnchor>
    <xdr:from>
      <xdr:col>8</xdr:col>
      <xdr:colOff>0</xdr:colOff>
      <xdr:row>546</xdr:row>
      <xdr:rowOff>0</xdr:rowOff>
    </xdr:from>
    <xdr:to>
      <xdr:col>8</xdr:col>
      <xdr:colOff>9525</xdr:colOff>
      <xdr:row>546</xdr:row>
      <xdr:rowOff>9525</xdr:rowOff>
    </xdr:to>
    <xdr:pic>
      <xdr:nvPicPr>
        <xdr:cNvPr id="6366" name="Picture 363" descr="https://apps.fldfs.com/SURVEY/Images/spacer.gif">
          <a:extLst>
            <a:ext uri="{FF2B5EF4-FFF2-40B4-BE49-F238E27FC236}">
              <a16:creationId xmlns:a16="http://schemas.microsoft.com/office/drawing/2014/main" id="{00000000-0008-0000-0A00-0000DE180000}"/>
            </a:ext>
          </a:extLst>
        </xdr:cNvPr>
        <xdr:cNvPicPr>
          <a:picLocks noChangeAspect="1"/>
        </xdr:cNvPicPr>
      </xdr:nvPicPr>
      <xdr:blipFill>
        <a:blip xmlns:r="http://schemas.openxmlformats.org/officeDocument/2006/relationships" r:embed="rId1"/>
        <a:stretch>
          <a:fillRect/>
        </a:stretch>
      </xdr:blipFill>
      <xdr:spPr bwMode="auto">
        <a:xfrm>
          <a:off x="1400175" y="105575100"/>
          <a:ext cx="9525" cy="9525"/>
        </a:xfrm>
        <a:prstGeom prst="rect">
          <a:avLst/>
        </a:prstGeom>
        <a:noFill/>
        <a:ln w="9525">
          <a:noFill/>
        </a:ln>
      </xdr:spPr>
    </xdr:pic>
    <xdr:clientData/>
  </xdr:twoCellAnchor>
  <xdr:twoCellAnchor>
    <xdr:from>
      <xdr:col>8</xdr:col>
      <xdr:colOff>0</xdr:colOff>
      <xdr:row>563</xdr:row>
      <xdr:rowOff>0</xdr:rowOff>
    </xdr:from>
    <xdr:to>
      <xdr:col>8</xdr:col>
      <xdr:colOff>9525</xdr:colOff>
      <xdr:row>563</xdr:row>
      <xdr:rowOff>9525</xdr:rowOff>
    </xdr:to>
    <xdr:pic>
      <xdr:nvPicPr>
        <xdr:cNvPr id="6367" name="Picture 363" descr="https://apps.fldfs.com/SURVEY/Images/spacer.gif">
          <a:extLst>
            <a:ext uri="{FF2B5EF4-FFF2-40B4-BE49-F238E27FC236}">
              <a16:creationId xmlns:a16="http://schemas.microsoft.com/office/drawing/2014/main" id="{00000000-0008-0000-0A00-0000DF180000}"/>
            </a:ext>
          </a:extLst>
        </xdr:cNvPr>
        <xdr:cNvPicPr>
          <a:picLocks noChangeAspect="1"/>
        </xdr:cNvPicPr>
      </xdr:nvPicPr>
      <xdr:blipFill>
        <a:blip xmlns:r="http://schemas.openxmlformats.org/officeDocument/2006/relationships" r:embed="rId1"/>
        <a:stretch>
          <a:fillRect/>
        </a:stretch>
      </xdr:blipFill>
      <xdr:spPr bwMode="auto">
        <a:xfrm>
          <a:off x="1400175" y="108813600"/>
          <a:ext cx="9525" cy="9525"/>
        </a:xfrm>
        <a:prstGeom prst="rect">
          <a:avLst/>
        </a:prstGeom>
        <a:noFill/>
        <a:ln w="9525">
          <a:noFill/>
        </a:ln>
      </xdr:spPr>
    </xdr:pic>
    <xdr:clientData/>
  </xdr:twoCellAnchor>
  <xdr:twoCellAnchor>
    <xdr:from>
      <xdr:col>8</xdr:col>
      <xdr:colOff>0</xdr:colOff>
      <xdr:row>564</xdr:row>
      <xdr:rowOff>0</xdr:rowOff>
    </xdr:from>
    <xdr:to>
      <xdr:col>8</xdr:col>
      <xdr:colOff>9525</xdr:colOff>
      <xdr:row>564</xdr:row>
      <xdr:rowOff>9525</xdr:rowOff>
    </xdr:to>
    <xdr:pic>
      <xdr:nvPicPr>
        <xdr:cNvPr id="6368" name="Picture 363" descr="https://apps.fldfs.com/SURVEY/Images/spacer.gif">
          <a:extLst>
            <a:ext uri="{FF2B5EF4-FFF2-40B4-BE49-F238E27FC236}">
              <a16:creationId xmlns:a16="http://schemas.microsoft.com/office/drawing/2014/main" id="{00000000-0008-0000-0A00-0000E0180000}"/>
            </a:ext>
          </a:extLst>
        </xdr:cNvPr>
        <xdr:cNvPicPr>
          <a:picLocks noChangeAspect="1"/>
        </xdr:cNvPicPr>
      </xdr:nvPicPr>
      <xdr:blipFill>
        <a:blip xmlns:r="http://schemas.openxmlformats.org/officeDocument/2006/relationships" r:embed="rId1"/>
        <a:stretch>
          <a:fillRect/>
        </a:stretch>
      </xdr:blipFill>
      <xdr:spPr bwMode="auto">
        <a:xfrm>
          <a:off x="1400175" y="1089945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69" name="Picture 363" descr="https://apps.fldfs.com/SURVEY/Images/spacer.gif">
          <a:extLst>
            <a:ext uri="{FF2B5EF4-FFF2-40B4-BE49-F238E27FC236}">
              <a16:creationId xmlns:a16="http://schemas.microsoft.com/office/drawing/2014/main" id="{00000000-0008-0000-0A00-0000E1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70" name="Picture 363" descr="https://apps.fldfs.com/SURVEY/Images/spacer.gif">
          <a:extLst>
            <a:ext uri="{FF2B5EF4-FFF2-40B4-BE49-F238E27FC236}">
              <a16:creationId xmlns:a16="http://schemas.microsoft.com/office/drawing/2014/main" id="{00000000-0008-0000-0A00-0000E2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71" name="Picture 363" descr="https://apps.fldfs.com/SURVEY/Images/spacer.gif">
          <a:extLst>
            <a:ext uri="{FF2B5EF4-FFF2-40B4-BE49-F238E27FC236}">
              <a16:creationId xmlns:a16="http://schemas.microsoft.com/office/drawing/2014/main" id="{00000000-0008-0000-0A00-0000E3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585</xdr:row>
      <xdr:rowOff>0</xdr:rowOff>
    </xdr:from>
    <xdr:to>
      <xdr:col>8</xdr:col>
      <xdr:colOff>9525</xdr:colOff>
      <xdr:row>585</xdr:row>
      <xdr:rowOff>9525</xdr:rowOff>
    </xdr:to>
    <xdr:pic>
      <xdr:nvPicPr>
        <xdr:cNvPr id="6372" name="Picture 363" descr="https://apps.fldfs.com/SURVEY/Images/spacer.gif">
          <a:extLst>
            <a:ext uri="{FF2B5EF4-FFF2-40B4-BE49-F238E27FC236}">
              <a16:creationId xmlns:a16="http://schemas.microsoft.com/office/drawing/2014/main" id="{00000000-0008-0000-0A00-0000E4180000}"/>
            </a:ext>
          </a:extLst>
        </xdr:cNvPr>
        <xdr:cNvPicPr>
          <a:picLocks noChangeAspect="1"/>
        </xdr:cNvPicPr>
      </xdr:nvPicPr>
      <xdr:blipFill>
        <a:blip xmlns:r="http://schemas.openxmlformats.org/officeDocument/2006/relationships" r:embed="rId1"/>
        <a:stretch>
          <a:fillRect/>
        </a:stretch>
      </xdr:blipFill>
      <xdr:spPr bwMode="auto">
        <a:xfrm>
          <a:off x="1400175" y="1129950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73" name="Picture 363" descr="https://apps.fldfs.com/SURVEY/Images/spacer.gif">
          <a:extLst>
            <a:ext uri="{FF2B5EF4-FFF2-40B4-BE49-F238E27FC236}">
              <a16:creationId xmlns:a16="http://schemas.microsoft.com/office/drawing/2014/main" id="{00000000-0008-0000-0A00-0000E5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74" name="Picture 363" descr="https://apps.fldfs.com/SURVEY/Images/spacer.gif">
          <a:extLst>
            <a:ext uri="{FF2B5EF4-FFF2-40B4-BE49-F238E27FC236}">
              <a16:creationId xmlns:a16="http://schemas.microsoft.com/office/drawing/2014/main" id="{00000000-0008-0000-0A00-0000E6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75" name="Picture 363" descr="https://apps.fldfs.com/SURVEY/Images/spacer.gif">
          <a:extLst>
            <a:ext uri="{FF2B5EF4-FFF2-40B4-BE49-F238E27FC236}">
              <a16:creationId xmlns:a16="http://schemas.microsoft.com/office/drawing/2014/main" id="{00000000-0008-0000-0A00-0000E7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76" name="Picture 363" descr="https://apps.fldfs.com/SURVEY/Images/spacer.gif">
          <a:extLst>
            <a:ext uri="{FF2B5EF4-FFF2-40B4-BE49-F238E27FC236}">
              <a16:creationId xmlns:a16="http://schemas.microsoft.com/office/drawing/2014/main" id="{00000000-0008-0000-0A00-0000E8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77" name="Picture 363" descr="https://apps.fldfs.com/SURVEY/Images/spacer.gif">
          <a:extLst>
            <a:ext uri="{FF2B5EF4-FFF2-40B4-BE49-F238E27FC236}">
              <a16:creationId xmlns:a16="http://schemas.microsoft.com/office/drawing/2014/main" id="{00000000-0008-0000-0A00-0000E9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78" name="Picture 363" descr="https://apps.fldfs.com/SURVEY/Images/spacer.gif">
          <a:extLst>
            <a:ext uri="{FF2B5EF4-FFF2-40B4-BE49-F238E27FC236}">
              <a16:creationId xmlns:a16="http://schemas.microsoft.com/office/drawing/2014/main" id="{00000000-0008-0000-0A00-0000EA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585</xdr:row>
      <xdr:rowOff>0</xdr:rowOff>
    </xdr:from>
    <xdr:to>
      <xdr:col>8</xdr:col>
      <xdr:colOff>9525</xdr:colOff>
      <xdr:row>585</xdr:row>
      <xdr:rowOff>9525</xdr:rowOff>
    </xdr:to>
    <xdr:pic>
      <xdr:nvPicPr>
        <xdr:cNvPr id="6379" name="Picture 363" descr="https://apps.fldfs.com/SURVEY/Images/spacer.gif">
          <a:extLst>
            <a:ext uri="{FF2B5EF4-FFF2-40B4-BE49-F238E27FC236}">
              <a16:creationId xmlns:a16="http://schemas.microsoft.com/office/drawing/2014/main" id="{00000000-0008-0000-0A00-0000EB180000}"/>
            </a:ext>
          </a:extLst>
        </xdr:cNvPr>
        <xdr:cNvPicPr>
          <a:picLocks noChangeAspect="1"/>
        </xdr:cNvPicPr>
      </xdr:nvPicPr>
      <xdr:blipFill>
        <a:blip xmlns:r="http://schemas.openxmlformats.org/officeDocument/2006/relationships" r:embed="rId1"/>
        <a:stretch>
          <a:fillRect/>
        </a:stretch>
      </xdr:blipFill>
      <xdr:spPr bwMode="auto">
        <a:xfrm>
          <a:off x="1400175" y="1129950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80" name="Picture 363" descr="https://apps.fldfs.com/SURVEY/Images/spacer.gif">
          <a:extLst>
            <a:ext uri="{FF2B5EF4-FFF2-40B4-BE49-F238E27FC236}">
              <a16:creationId xmlns:a16="http://schemas.microsoft.com/office/drawing/2014/main" id="{00000000-0008-0000-0A00-0000EC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81" name="Picture 363" descr="https://apps.fldfs.com/SURVEY/Images/spacer.gif">
          <a:extLst>
            <a:ext uri="{FF2B5EF4-FFF2-40B4-BE49-F238E27FC236}">
              <a16:creationId xmlns:a16="http://schemas.microsoft.com/office/drawing/2014/main" id="{00000000-0008-0000-0A00-0000ED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82" name="Picture 363" descr="https://apps.fldfs.com/SURVEY/Images/spacer.gif">
          <a:extLst>
            <a:ext uri="{FF2B5EF4-FFF2-40B4-BE49-F238E27FC236}">
              <a16:creationId xmlns:a16="http://schemas.microsoft.com/office/drawing/2014/main" id="{00000000-0008-0000-0A00-0000EE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585</xdr:row>
      <xdr:rowOff>0</xdr:rowOff>
    </xdr:from>
    <xdr:to>
      <xdr:col>8</xdr:col>
      <xdr:colOff>9525</xdr:colOff>
      <xdr:row>585</xdr:row>
      <xdr:rowOff>9525</xdr:rowOff>
    </xdr:to>
    <xdr:pic>
      <xdr:nvPicPr>
        <xdr:cNvPr id="6383" name="Picture 363" descr="https://apps.fldfs.com/SURVEY/Images/spacer.gif">
          <a:extLst>
            <a:ext uri="{FF2B5EF4-FFF2-40B4-BE49-F238E27FC236}">
              <a16:creationId xmlns:a16="http://schemas.microsoft.com/office/drawing/2014/main" id="{00000000-0008-0000-0A00-0000EF180000}"/>
            </a:ext>
          </a:extLst>
        </xdr:cNvPr>
        <xdr:cNvPicPr>
          <a:picLocks noChangeAspect="1"/>
        </xdr:cNvPicPr>
      </xdr:nvPicPr>
      <xdr:blipFill>
        <a:blip xmlns:r="http://schemas.openxmlformats.org/officeDocument/2006/relationships" r:embed="rId1"/>
        <a:stretch>
          <a:fillRect/>
        </a:stretch>
      </xdr:blipFill>
      <xdr:spPr bwMode="auto">
        <a:xfrm>
          <a:off x="1400175" y="1129950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84" name="Picture 363" descr="https://apps.fldfs.com/SURVEY/Images/spacer.gif">
          <a:extLst>
            <a:ext uri="{FF2B5EF4-FFF2-40B4-BE49-F238E27FC236}">
              <a16:creationId xmlns:a16="http://schemas.microsoft.com/office/drawing/2014/main" id="{00000000-0008-0000-0A00-0000F0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85" name="Picture 363" descr="https://apps.fldfs.com/SURVEY/Images/spacer.gif">
          <a:extLst>
            <a:ext uri="{FF2B5EF4-FFF2-40B4-BE49-F238E27FC236}">
              <a16:creationId xmlns:a16="http://schemas.microsoft.com/office/drawing/2014/main" id="{00000000-0008-0000-0A00-0000F1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86" name="Picture 363" descr="https://apps.fldfs.com/SURVEY/Images/spacer.gif">
          <a:extLst>
            <a:ext uri="{FF2B5EF4-FFF2-40B4-BE49-F238E27FC236}">
              <a16:creationId xmlns:a16="http://schemas.microsoft.com/office/drawing/2014/main" id="{00000000-0008-0000-0A00-0000F2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585</xdr:row>
      <xdr:rowOff>0</xdr:rowOff>
    </xdr:from>
    <xdr:to>
      <xdr:col>8</xdr:col>
      <xdr:colOff>9525</xdr:colOff>
      <xdr:row>585</xdr:row>
      <xdr:rowOff>9525</xdr:rowOff>
    </xdr:to>
    <xdr:pic>
      <xdr:nvPicPr>
        <xdr:cNvPr id="6387" name="Picture 363" descr="https://apps.fldfs.com/SURVEY/Images/spacer.gif">
          <a:extLst>
            <a:ext uri="{FF2B5EF4-FFF2-40B4-BE49-F238E27FC236}">
              <a16:creationId xmlns:a16="http://schemas.microsoft.com/office/drawing/2014/main" id="{00000000-0008-0000-0A00-0000F3180000}"/>
            </a:ext>
          </a:extLst>
        </xdr:cNvPr>
        <xdr:cNvPicPr>
          <a:picLocks noChangeAspect="1"/>
        </xdr:cNvPicPr>
      </xdr:nvPicPr>
      <xdr:blipFill>
        <a:blip xmlns:r="http://schemas.openxmlformats.org/officeDocument/2006/relationships" r:embed="rId1"/>
        <a:stretch>
          <a:fillRect/>
        </a:stretch>
      </xdr:blipFill>
      <xdr:spPr bwMode="auto">
        <a:xfrm>
          <a:off x="1400175" y="1129950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88" name="Picture 363" descr="https://apps.fldfs.com/SURVEY/Images/spacer.gif">
          <a:extLst>
            <a:ext uri="{FF2B5EF4-FFF2-40B4-BE49-F238E27FC236}">
              <a16:creationId xmlns:a16="http://schemas.microsoft.com/office/drawing/2014/main" id="{00000000-0008-0000-0A00-0000F4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89" name="Picture 363" descr="https://apps.fldfs.com/SURVEY/Images/spacer.gif">
          <a:extLst>
            <a:ext uri="{FF2B5EF4-FFF2-40B4-BE49-F238E27FC236}">
              <a16:creationId xmlns:a16="http://schemas.microsoft.com/office/drawing/2014/main" id="{00000000-0008-0000-0A00-0000F5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90" name="Picture 363" descr="https://apps.fldfs.com/SURVEY/Images/spacer.gif">
          <a:extLst>
            <a:ext uri="{FF2B5EF4-FFF2-40B4-BE49-F238E27FC236}">
              <a16:creationId xmlns:a16="http://schemas.microsoft.com/office/drawing/2014/main" id="{00000000-0008-0000-0A00-0000F6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585</xdr:row>
      <xdr:rowOff>0</xdr:rowOff>
    </xdr:from>
    <xdr:to>
      <xdr:col>8</xdr:col>
      <xdr:colOff>9525</xdr:colOff>
      <xdr:row>585</xdr:row>
      <xdr:rowOff>9525</xdr:rowOff>
    </xdr:to>
    <xdr:pic>
      <xdr:nvPicPr>
        <xdr:cNvPr id="6391" name="Picture 363" descr="https://apps.fldfs.com/SURVEY/Images/spacer.gif">
          <a:extLst>
            <a:ext uri="{FF2B5EF4-FFF2-40B4-BE49-F238E27FC236}">
              <a16:creationId xmlns:a16="http://schemas.microsoft.com/office/drawing/2014/main" id="{00000000-0008-0000-0A00-0000F7180000}"/>
            </a:ext>
          </a:extLst>
        </xdr:cNvPr>
        <xdr:cNvPicPr>
          <a:picLocks noChangeAspect="1"/>
        </xdr:cNvPicPr>
      </xdr:nvPicPr>
      <xdr:blipFill>
        <a:blip xmlns:r="http://schemas.openxmlformats.org/officeDocument/2006/relationships" r:embed="rId1"/>
        <a:stretch>
          <a:fillRect/>
        </a:stretch>
      </xdr:blipFill>
      <xdr:spPr bwMode="auto">
        <a:xfrm>
          <a:off x="1400175" y="1129950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92" name="Picture 363" descr="https://apps.fldfs.com/SURVEY/Images/spacer.gif">
          <a:extLst>
            <a:ext uri="{FF2B5EF4-FFF2-40B4-BE49-F238E27FC236}">
              <a16:creationId xmlns:a16="http://schemas.microsoft.com/office/drawing/2014/main" id="{00000000-0008-0000-0A00-0000F8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93" name="Picture 363" descr="https://apps.fldfs.com/SURVEY/Images/spacer.gif">
          <a:extLst>
            <a:ext uri="{FF2B5EF4-FFF2-40B4-BE49-F238E27FC236}">
              <a16:creationId xmlns:a16="http://schemas.microsoft.com/office/drawing/2014/main" id="{00000000-0008-0000-0A00-0000F9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94" name="Picture 363" descr="https://apps.fldfs.com/SURVEY/Images/spacer.gif">
          <a:extLst>
            <a:ext uri="{FF2B5EF4-FFF2-40B4-BE49-F238E27FC236}">
              <a16:creationId xmlns:a16="http://schemas.microsoft.com/office/drawing/2014/main" id="{00000000-0008-0000-0A00-0000FA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585</xdr:row>
      <xdr:rowOff>0</xdr:rowOff>
    </xdr:from>
    <xdr:to>
      <xdr:col>8</xdr:col>
      <xdr:colOff>9525</xdr:colOff>
      <xdr:row>585</xdr:row>
      <xdr:rowOff>9525</xdr:rowOff>
    </xdr:to>
    <xdr:pic>
      <xdr:nvPicPr>
        <xdr:cNvPr id="6395" name="Picture 363" descr="https://apps.fldfs.com/SURVEY/Images/spacer.gif">
          <a:extLst>
            <a:ext uri="{FF2B5EF4-FFF2-40B4-BE49-F238E27FC236}">
              <a16:creationId xmlns:a16="http://schemas.microsoft.com/office/drawing/2014/main" id="{00000000-0008-0000-0A00-0000FB180000}"/>
            </a:ext>
          </a:extLst>
        </xdr:cNvPr>
        <xdr:cNvPicPr>
          <a:picLocks noChangeAspect="1"/>
        </xdr:cNvPicPr>
      </xdr:nvPicPr>
      <xdr:blipFill>
        <a:blip xmlns:r="http://schemas.openxmlformats.org/officeDocument/2006/relationships" r:embed="rId1"/>
        <a:stretch>
          <a:fillRect/>
        </a:stretch>
      </xdr:blipFill>
      <xdr:spPr bwMode="auto">
        <a:xfrm>
          <a:off x="1400175" y="112995075"/>
          <a:ext cx="9525" cy="9525"/>
        </a:xfrm>
        <a:prstGeom prst="rect">
          <a:avLst/>
        </a:prstGeom>
        <a:noFill/>
        <a:ln w="9525">
          <a:noFill/>
        </a:ln>
      </xdr:spPr>
    </xdr:pic>
    <xdr:clientData/>
  </xdr:twoCellAnchor>
  <xdr:twoCellAnchor>
    <xdr:from>
      <xdr:col>8</xdr:col>
      <xdr:colOff>0</xdr:colOff>
      <xdr:row>566</xdr:row>
      <xdr:rowOff>0</xdr:rowOff>
    </xdr:from>
    <xdr:to>
      <xdr:col>8</xdr:col>
      <xdr:colOff>9525</xdr:colOff>
      <xdr:row>566</xdr:row>
      <xdr:rowOff>9525</xdr:rowOff>
    </xdr:to>
    <xdr:pic>
      <xdr:nvPicPr>
        <xdr:cNvPr id="6396" name="Picture 363" descr="https://apps.fldfs.com/SURVEY/Images/spacer.gif">
          <a:extLst>
            <a:ext uri="{FF2B5EF4-FFF2-40B4-BE49-F238E27FC236}">
              <a16:creationId xmlns:a16="http://schemas.microsoft.com/office/drawing/2014/main" id="{00000000-0008-0000-0A00-0000FC180000}"/>
            </a:ext>
          </a:extLst>
        </xdr:cNvPr>
        <xdr:cNvPicPr>
          <a:picLocks noChangeAspect="1"/>
        </xdr:cNvPicPr>
      </xdr:nvPicPr>
      <xdr:blipFill>
        <a:blip xmlns:r="http://schemas.openxmlformats.org/officeDocument/2006/relationships" r:embed="rId1"/>
        <a:stretch>
          <a:fillRect/>
        </a:stretch>
      </xdr:blipFill>
      <xdr:spPr bwMode="auto">
        <a:xfrm>
          <a:off x="1400175" y="109375575"/>
          <a:ext cx="9525" cy="9525"/>
        </a:xfrm>
        <a:prstGeom prst="rect">
          <a:avLst/>
        </a:prstGeom>
        <a:noFill/>
        <a:ln w="9525">
          <a:noFill/>
        </a:ln>
      </xdr:spPr>
    </xdr:pic>
    <xdr:clientData/>
  </xdr:twoCellAnchor>
  <xdr:twoCellAnchor>
    <xdr:from>
      <xdr:col>8</xdr:col>
      <xdr:colOff>0</xdr:colOff>
      <xdr:row>567</xdr:row>
      <xdr:rowOff>0</xdr:rowOff>
    </xdr:from>
    <xdr:to>
      <xdr:col>8</xdr:col>
      <xdr:colOff>9525</xdr:colOff>
      <xdr:row>567</xdr:row>
      <xdr:rowOff>9525</xdr:rowOff>
    </xdr:to>
    <xdr:pic>
      <xdr:nvPicPr>
        <xdr:cNvPr id="6397" name="Picture 363" descr="https://apps.fldfs.com/SURVEY/Images/spacer.gif">
          <a:extLst>
            <a:ext uri="{FF2B5EF4-FFF2-40B4-BE49-F238E27FC236}">
              <a16:creationId xmlns:a16="http://schemas.microsoft.com/office/drawing/2014/main" id="{00000000-0008-0000-0A00-0000FD180000}"/>
            </a:ext>
          </a:extLst>
        </xdr:cNvPr>
        <xdr:cNvPicPr>
          <a:picLocks noChangeAspect="1"/>
        </xdr:cNvPicPr>
      </xdr:nvPicPr>
      <xdr:blipFill>
        <a:blip xmlns:r="http://schemas.openxmlformats.org/officeDocument/2006/relationships" r:embed="rId1"/>
        <a:stretch>
          <a:fillRect/>
        </a:stretch>
      </xdr:blipFill>
      <xdr:spPr bwMode="auto">
        <a:xfrm>
          <a:off x="1400175" y="109566075"/>
          <a:ext cx="9525" cy="9525"/>
        </a:xfrm>
        <a:prstGeom prst="rect">
          <a:avLst/>
        </a:prstGeom>
        <a:noFill/>
        <a:ln w="9525">
          <a:noFill/>
        </a:ln>
      </xdr:spPr>
    </xdr:pic>
    <xdr:clientData/>
  </xdr:twoCellAnchor>
  <xdr:twoCellAnchor>
    <xdr:from>
      <xdr:col>8</xdr:col>
      <xdr:colOff>0</xdr:colOff>
      <xdr:row>584</xdr:row>
      <xdr:rowOff>0</xdr:rowOff>
    </xdr:from>
    <xdr:to>
      <xdr:col>8</xdr:col>
      <xdr:colOff>9525</xdr:colOff>
      <xdr:row>584</xdr:row>
      <xdr:rowOff>9525</xdr:rowOff>
    </xdr:to>
    <xdr:pic>
      <xdr:nvPicPr>
        <xdr:cNvPr id="6398" name="Picture 363" descr="https://apps.fldfs.com/SURVEY/Images/spacer.gif">
          <a:extLst>
            <a:ext uri="{FF2B5EF4-FFF2-40B4-BE49-F238E27FC236}">
              <a16:creationId xmlns:a16="http://schemas.microsoft.com/office/drawing/2014/main" id="{00000000-0008-0000-0A00-0000FE180000}"/>
            </a:ext>
          </a:extLst>
        </xdr:cNvPr>
        <xdr:cNvPicPr>
          <a:picLocks noChangeAspect="1"/>
        </xdr:cNvPicPr>
      </xdr:nvPicPr>
      <xdr:blipFill>
        <a:blip xmlns:r="http://schemas.openxmlformats.org/officeDocument/2006/relationships" r:embed="rId1"/>
        <a:stretch>
          <a:fillRect/>
        </a:stretch>
      </xdr:blipFill>
      <xdr:spPr bwMode="auto">
        <a:xfrm>
          <a:off x="1400175" y="112804575"/>
          <a:ext cx="9525" cy="9525"/>
        </a:xfrm>
        <a:prstGeom prst="rect">
          <a:avLst/>
        </a:prstGeom>
        <a:noFill/>
        <a:ln w="9525">
          <a:noFill/>
        </a:ln>
      </xdr:spPr>
    </xdr:pic>
    <xdr:clientData/>
  </xdr:twoCellAnchor>
  <xdr:twoCellAnchor>
    <xdr:from>
      <xdr:col>8</xdr:col>
      <xdr:colOff>0</xdr:colOff>
      <xdr:row>585</xdr:row>
      <xdr:rowOff>0</xdr:rowOff>
    </xdr:from>
    <xdr:to>
      <xdr:col>8</xdr:col>
      <xdr:colOff>9525</xdr:colOff>
      <xdr:row>585</xdr:row>
      <xdr:rowOff>9525</xdr:rowOff>
    </xdr:to>
    <xdr:pic>
      <xdr:nvPicPr>
        <xdr:cNvPr id="6399" name="Picture 363" descr="https://apps.fldfs.com/SURVEY/Images/spacer.gif">
          <a:extLst>
            <a:ext uri="{FF2B5EF4-FFF2-40B4-BE49-F238E27FC236}">
              <a16:creationId xmlns:a16="http://schemas.microsoft.com/office/drawing/2014/main" id="{00000000-0008-0000-0A00-0000FF180000}"/>
            </a:ext>
          </a:extLst>
        </xdr:cNvPr>
        <xdr:cNvPicPr>
          <a:picLocks noChangeAspect="1"/>
        </xdr:cNvPicPr>
      </xdr:nvPicPr>
      <xdr:blipFill>
        <a:blip xmlns:r="http://schemas.openxmlformats.org/officeDocument/2006/relationships" r:embed="rId1"/>
        <a:stretch>
          <a:fillRect/>
        </a:stretch>
      </xdr:blipFill>
      <xdr:spPr bwMode="auto">
        <a:xfrm>
          <a:off x="1400175" y="11299507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0" name="Picture 363" descr="https://apps.fldfs.com/SURVEY/Images/spacer.gif">
          <a:extLst>
            <a:ext uri="{FF2B5EF4-FFF2-40B4-BE49-F238E27FC236}">
              <a16:creationId xmlns:a16="http://schemas.microsoft.com/office/drawing/2014/main" id="{00000000-0008-0000-0A00-000000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1" name="Picture 363" descr="https://apps.fldfs.com/SURVEY/Images/spacer.gif">
          <a:extLst>
            <a:ext uri="{FF2B5EF4-FFF2-40B4-BE49-F238E27FC236}">
              <a16:creationId xmlns:a16="http://schemas.microsoft.com/office/drawing/2014/main" id="{00000000-0008-0000-0A00-000001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2" name="Picture 363" descr="https://apps.fldfs.com/SURVEY/Images/spacer.gif">
          <a:extLst>
            <a:ext uri="{FF2B5EF4-FFF2-40B4-BE49-F238E27FC236}">
              <a16:creationId xmlns:a16="http://schemas.microsoft.com/office/drawing/2014/main" id="{00000000-0008-0000-0A00-000002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3" name="Picture 363" descr="https://apps.fldfs.com/SURVEY/Images/spacer.gif">
          <a:extLst>
            <a:ext uri="{FF2B5EF4-FFF2-40B4-BE49-F238E27FC236}">
              <a16:creationId xmlns:a16="http://schemas.microsoft.com/office/drawing/2014/main" id="{00000000-0008-0000-0A00-000003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4" name="Picture 363" descr="https://apps.fldfs.com/SURVEY/Images/spacer.gif">
          <a:extLst>
            <a:ext uri="{FF2B5EF4-FFF2-40B4-BE49-F238E27FC236}">
              <a16:creationId xmlns:a16="http://schemas.microsoft.com/office/drawing/2014/main" id="{00000000-0008-0000-0A00-000004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5" name="Picture 363" descr="https://apps.fldfs.com/SURVEY/Images/spacer.gif">
          <a:extLst>
            <a:ext uri="{FF2B5EF4-FFF2-40B4-BE49-F238E27FC236}">
              <a16:creationId xmlns:a16="http://schemas.microsoft.com/office/drawing/2014/main" id="{00000000-0008-0000-0A00-000005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6" name="Picture 363" descr="https://apps.fldfs.com/SURVEY/Images/spacer.gif">
          <a:extLst>
            <a:ext uri="{FF2B5EF4-FFF2-40B4-BE49-F238E27FC236}">
              <a16:creationId xmlns:a16="http://schemas.microsoft.com/office/drawing/2014/main" id="{00000000-0008-0000-0A00-000006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7" name="Picture 363" descr="https://apps.fldfs.com/SURVEY/Images/spacer.gif">
          <a:extLst>
            <a:ext uri="{FF2B5EF4-FFF2-40B4-BE49-F238E27FC236}">
              <a16:creationId xmlns:a16="http://schemas.microsoft.com/office/drawing/2014/main" id="{00000000-0008-0000-0A00-000007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137</xdr:row>
      <xdr:rowOff>0</xdr:rowOff>
    </xdr:from>
    <xdr:to>
      <xdr:col>8</xdr:col>
      <xdr:colOff>9525</xdr:colOff>
      <xdr:row>137</xdr:row>
      <xdr:rowOff>9525</xdr:rowOff>
    </xdr:to>
    <xdr:pic>
      <xdr:nvPicPr>
        <xdr:cNvPr id="6408" name="Picture 363" descr="https://apps.fldfs.com/SURVEY/Images/spacer.gif">
          <a:extLst>
            <a:ext uri="{FF2B5EF4-FFF2-40B4-BE49-F238E27FC236}">
              <a16:creationId xmlns:a16="http://schemas.microsoft.com/office/drawing/2014/main" id="{00000000-0008-0000-0A00-000008190000}"/>
            </a:ext>
          </a:extLst>
        </xdr:cNvPr>
        <xdr:cNvPicPr>
          <a:picLocks noChangeAspect="1"/>
        </xdr:cNvPicPr>
      </xdr:nvPicPr>
      <xdr:blipFill>
        <a:blip xmlns:r="http://schemas.openxmlformats.org/officeDocument/2006/relationships" r:embed="rId1"/>
        <a:stretch>
          <a:fillRect/>
        </a:stretch>
      </xdr:blipFill>
      <xdr:spPr bwMode="auto">
        <a:xfrm>
          <a:off x="1400175" y="27670125"/>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191" name="Picture 363" descr="https://apps.fldfs.com/SURVEY/Images/spacer.gif">
          <a:extLst>
            <a:ext uri="{FF2B5EF4-FFF2-40B4-BE49-F238E27FC236}">
              <a16:creationId xmlns:a16="http://schemas.microsoft.com/office/drawing/2014/main" id="{00000000-0008-0000-0A00-000047140000}"/>
            </a:ext>
          </a:extLst>
        </xdr:cNvPr>
        <xdr:cNvPicPr>
          <a:picLocks noChangeAspect="1"/>
        </xdr:cNvPicPr>
      </xdr:nvPicPr>
      <xdr:blipFill>
        <a:blip xmlns:r="http://schemas.openxmlformats.org/officeDocument/2006/relationships" r:embed="rId1"/>
        <a:stretch>
          <a:fillRect/>
        </a:stretch>
      </xdr:blipFill>
      <xdr:spPr bwMode="auto">
        <a:xfrm>
          <a:off x="1400175" y="5924550"/>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192" name="Picture 363" descr="https://apps.fldfs.com/SURVEY/Images/spacer.gif">
          <a:extLst>
            <a:ext uri="{FF2B5EF4-FFF2-40B4-BE49-F238E27FC236}">
              <a16:creationId xmlns:a16="http://schemas.microsoft.com/office/drawing/2014/main" id="{00000000-0008-0000-0A00-000048140000}"/>
            </a:ext>
          </a:extLst>
        </xdr:cNvPr>
        <xdr:cNvPicPr>
          <a:picLocks noChangeAspect="1"/>
        </xdr:cNvPicPr>
      </xdr:nvPicPr>
      <xdr:blipFill>
        <a:blip xmlns:r="http://schemas.openxmlformats.org/officeDocument/2006/relationships" r:embed="rId1"/>
        <a:stretch>
          <a:fillRect/>
        </a:stretch>
      </xdr:blipFill>
      <xdr:spPr bwMode="auto">
        <a:xfrm>
          <a:off x="1400175" y="5924550"/>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193" name="Picture 363" descr="https://apps.fldfs.com/SURVEY/Images/spacer.gif">
          <a:extLst>
            <a:ext uri="{FF2B5EF4-FFF2-40B4-BE49-F238E27FC236}">
              <a16:creationId xmlns:a16="http://schemas.microsoft.com/office/drawing/2014/main" id="{00000000-0008-0000-0A00-000049140000}"/>
            </a:ext>
          </a:extLst>
        </xdr:cNvPr>
        <xdr:cNvPicPr>
          <a:picLocks noChangeAspect="1"/>
        </xdr:cNvPicPr>
      </xdr:nvPicPr>
      <xdr:blipFill>
        <a:blip xmlns:r="http://schemas.openxmlformats.org/officeDocument/2006/relationships" r:embed="rId1"/>
        <a:stretch>
          <a:fillRect/>
        </a:stretch>
      </xdr:blipFill>
      <xdr:spPr bwMode="auto">
        <a:xfrm>
          <a:off x="1400175" y="5924550"/>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194" name="Picture 363" descr="https://apps.fldfs.com/SURVEY/Images/spacer.gif">
          <a:extLst>
            <a:ext uri="{FF2B5EF4-FFF2-40B4-BE49-F238E27FC236}">
              <a16:creationId xmlns:a16="http://schemas.microsoft.com/office/drawing/2014/main" id="{00000000-0008-0000-0A00-00004A140000}"/>
            </a:ext>
          </a:extLst>
        </xdr:cNvPr>
        <xdr:cNvPicPr>
          <a:picLocks noChangeAspect="1"/>
        </xdr:cNvPicPr>
      </xdr:nvPicPr>
      <xdr:blipFill>
        <a:blip xmlns:r="http://schemas.openxmlformats.org/officeDocument/2006/relationships" r:embed="rId1"/>
        <a:stretch>
          <a:fillRect/>
        </a:stretch>
      </xdr:blipFill>
      <xdr:spPr bwMode="auto">
        <a:xfrm>
          <a:off x="1400175" y="5924550"/>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195" name="Picture 363" descr="https://apps.fldfs.com/SURVEY/Images/spacer.gif">
          <a:extLst>
            <a:ext uri="{FF2B5EF4-FFF2-40B4-BE49-F238E27FC236}">
              <a16:creationId xmlns:a16="http://schemas.microsoft.com/office/drawing/2014/main" id="{00000000-0008-0000-0A00-00004B140000}"/>
            </a:ext>
          </a:extLst>
        </xdr:cNvPr>
        <xdr:cNvPicPr>
          <a:picLocks noChangeAspect="1"/>
        </xdr:cNvPicPr>
      </xdr:nvPicPr>
      <xdr:blipFill>
        <a:blip xmlns:r="http://schemas.openxmlformats.org/officeDocument/2006/relationships" r:embed="rId1"/>
        <a:stretch>
          <a:fillRect/>
        </a:stretch>
      </xdr:blipFill>
      <xdr:spPr bwMode="auto">
        <a:xfrm>
          <a:off x="1400175" y="5924550"/>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196" name="Picture 363" descr="https://apps.fldfs.com/SURVEY/Images/spacer.gif">
          <a:extLst>
            <a:ext uri="{FF2B5EF4-FFF2-40B4-BE49-F238E27FC236}">
              <a16:creationId xmlns:a16="http://schemas.microsoft.com/office/drawing/2014/main" id="{00000000-0008-0000-0A00-00004C140000}"/>
            </a:ext>
          </a:extLst>
        </xdr:cNvPr>
        <xdr:cNvPicPr>
          <a:picLocks noChangeAspect="1"/>
        </xdr:cNvPicPr>
      </xdr:nvPicPr>
      <xdr:blipFill>
        <a:blip xmlns:r="http://schemas.openxmlformats.org/officeDocument/2006/relationships" r:embed="rId1"/>
        <a:stretch>
          <a:fillRect/>
        </a:stretch>
      </xdr:blipFill>
      <xdr:spPr bwMode="auto">
        <a:xfrm>
          <a:off x="1400175" y="5924550"/>
          <a:ext cx="9525" cy="9525"/>
        </a:xfrm>
        <a:prstGeom prst="rect">
          <a:avLst/>
        </a:prstGeom>
        <a:noFill/>
        <a:ln w="9525">
          <a:noFill/>
        </a:ln>
      </xdr:spPr>
    </xdr:pic>
    <xdr:clientData/>
  </xdr:twoCellAnchor>
  <xdr:twoCellAnchor>
    <xdr:from>
      <xdr:col>8</xdr:col>
      <xdr:colOff>0</xdr:colOff>
      <xdr:row>27</xdr:row>
      <xdr:rowOff>0</xdr:rowOff>
    </xdr:from>
    <xdr:to>
      <xdr:col>8</xdr:col>
      <xdr:colOff>9525</xdr:colOff>
      <xdr:row>27</xdr:row>
      <xdr:rowOff>9525</xdr:rowOff>
    </xdr:to>
    <xdr:pic>
      <xdr:nvPicPr>
        <xdr:cNvPr id="5197" name="Picture 363" descr="https://apps.fldfs.com/SURVEY/Images/spacer.gif">
          <a:extLst>
            <a:ext uri="{FF2B5EF4-FFF2-40B4-BE49-F238E27FC236}">
              <a16:creationId xmlns:a16="http://schemas.microsoft.com/office/drawing/2014/main" id="{00000000-0008-0000-0A00-00004D140000}"/>
            </a:ext>
          </a:extLst>
        </xdr:cNvPr>
        <xdr:cNvPicPr>
          <a:picLocks noChangeAspect="1"/>
        </xdr:cNvPicPr>
      </xdr:nvPicPr>
      <xdr:blipFill>
        <a:blip xmlns:r="http://schemas.openxmlformats.org/officeDocument/2006/relationships" r:embed="rId1"/>
        <a:stretch>
          <a:fillRect/>
        </a:stretch>
      </xdr:blipFill>
      <xdr:spPr bwMode="auto">
        <a:xfrm>
          <a:off x="1400175" y="5924550"/>
          <a:ext cx="9525" cy="95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itleUnderwritersReporting@floir.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activeCell="A14" sqref="A14:H14"/>
    </sheetView>
  </sheetViews>
  <sheetFormatPr defaultColWidth="9.140625" defaultRowHeight="15" x14ac:dyDescent="0.25"/>
  <cols>
    <col min="1" max="7" width="10.7109375" style="1" customWidth="1"/>
    <col min="8" max="8" width="26.7109375" style="1" customWidth="1"/>
    <col min="9" max="9" width="9.140625" style="1" customWidth="1"/>
    <col min="10" max="16384" width="9.140625" style="1"/>
  </cols>
  <sheetData>
    <row r="1" spans="1:8" ht="15.75" x14ac:dyDescent="0.3">
      <c r="A1" s="154" t="s">
        <v>634</v>
      </c>
      <c r="B1" s="155"/>
      <c r="C1" s="156"/>
      <c r="D1" s="155"/>
      <c r="E1" s="155"/>
      <c r="F1" s="155"/>
      <c r="G1" s="155"/>
      <c r="H1" s="157" t="s">
        <v>635</v>
      </c>
    </row>
    <row r="2" spans="1:8" ht="15.75" x14ac:dyDescent="0.3">
      <c r="A2" s="154" t="s">
        <v>636</v>
      </c>
      <c r="B2" s="155"/>
      <c r="C2" s="155"/>
      <c r="D2" s="155"/>
      <c r="E2" s="155"/>
      <c r="F2" s="155"/>
      <c r="G2" s="155"/>
      <c r="H2" s="158" t="s">
        <v>858</v>
      </c>
    </row>
    <row r="3" spans="1:8" ht="15.75" x14ac:dyDescent="0.3">
      <c r="A3" s="155"/>
      <c r="B3" s="155"/>
      <c r="C3" s="155"/>
      <c r="D3" s="155"/>
      <c r="E3" s="155"/>
      <c r="F3" s="155"/>
      <c r="G3" s="155"/>
      <c r="H3" s="155"/>
    </row>
    <row r="4" spans="1:8" ht="15.75" x14ac:dyDescent="0.3">
      <c r="A4" s="155"/>
      <c r="B4" s="155"/>
      <c r="C4" s="155"/>
      <c r="D4" s="155"/>
      <c r="E4" s="155"/>
      <c r="F4" s="155"/>
      <c r="G4" s="155"/>
      <c r="H4" s="155"/>
    </row>
    <row r="5" spans="1:8" ht="33.75" x14ac:dyDescent="0.5">
      <c r="A5" s="526" t="s">
        <v>845</v>
      </c>
      <c r="B5" s="526"/>
      <c r="C5" s="526"/>
      <c r="D5" s="526"/>
      <c r="E5" s="526"/>
      <c r="F5" s="526"/>
      <c r="G5" s="526"/>
      <c r="H5" s="526"/>
    </row>
    <row r="6" spans="1:8" ht="33.75" x14ac:dyDescent="0.5">
      <c r="A6" s="526" t="s">
        <v>859</v>
      </c>
      <c r="B6" s="526"/>
      <c r="C6" s="526"/>
      <c r="D6" s="526"/>
      <c r="E6" s="526"/>
      <c r="F6" s="526"/>
      <c r="G6" s="526"/>
      <c r="H6" s="526"/>
    </row>
    <row r="7" spans="1:8" ht="20.25" x14ac:dyDescent="0.3">
      <c r="A7" s="527"/>
      <c r="B7" s="527"/>
      <c r="C7" s="527"/>
      <c r="D7" s="527"/>
      <c r="E7" s="527"/>
      <c r="F7" s="527"/>
      <c r="G7" s="527"/>
      <c r="H7" s="527"/>
    </row>
    <row r="8" spans="1:8" x14ac:dyDescent="0.25">
      <c r="A8" s="528" t="s">
        <v>637</v>
      </c>
      <c r="B8" s="528"/>
      <c r="C8" s="528"/>
      <c r="D8" s="528"/>
      <c r="E8" s="528"/>
      <c r="F8" s="528"/>
      <c r="G8" s="528"/>
      <c r="H8" s="528"/>
    </row>
    <row r="9" spans="1:8" x14ac:dyDescent="0.25">
      <c r="A9" s="528" t="s">
        <v>860</v>
      </c>
      <c r="B9" s="528"/>
      <c r="C9" s="528"/>
      <c r="D9" s="528"/>
      <c r="E9" s="528"/>
      <c r="F9" s="528"/>
      <c r="G9" s="528"/>
      <c r="H9" s="528"/>
    </row>
    <row r="10" spans="1:8" ht="15.75" x14ac:dyDescent="0.3">
      <c r="A10" s="529" t="s">
        <v>638</v>
      </c>
      <c r="B10" s="529"/>
      <c r="C10" s="529"/>
      <c r="D10" s="529"/>
      <c r="E10" s="529"/>
      <c r="F10" s="529"/>
      <c r="G10" s="529"/>
      <c r="H10" s="529"/>
    </row>
    <row r="11" spans="1:8" ht="15.75" x14ac:dyDescent="0.3">
      <c r="A11" s="159"/>
      <c r="B11" s="159"/>
      <c r="C11" s="159"/>
      <c r="D11" s="160"/>
      <c r="E11" s="159"/>
      <c r="F11" s="159"/>
      <c r="G11" s="159"/>
      <c r="H11" s="159"/>
    </row>
    <row r="12" spans="1:8" ht="16.5" x14ac:dyDescent="0.25">
      <c r="A12" s="521" t="s">
        <v>639</v>
      </c>
      <c r="B12" s="521"/>
      <c r="C12" s="521"/>
      <c r="D12" s="521"/>
      <c r="E12" s="521"/>
      <c r="F12" s="521"/>
      <c r="G12" s="521"/>
      <c r="H12" s="521"/>
    </row>
    <row r="13" spans="1:8" ht="16.5" x14ac:dyDescent="0.25">
      <c r="A13" s="521" t="s">
        <v>640</v>
      </c>
      <c r="B13" s="521"/>
      <c r="C13" s="521"/>
      <c r="D13" s="521"/>
      <c r="E13" s="521"/>
      <c r="F13" s="521"/>
      <c r="G13" s="521"/>
      <c r="H13" s="521"/>
    </row>
    <row r="14" spans="1:8" ht="27.75" x14ac:dyDescent="0.45">
      <c r="A14" s="522" t="s">
        <v>641</v>
      </c>
      <c r="B14" s="523"/>
      <c r="C14" s="523"/>
      <c r="D14" s="523"/>
      <c r="E14" s="523"/>
      <c r="F14" s="523"/>
      <c r="G14" s="523"/>
      <c r="H14" s="523"/>
    </row>
    <row r="15" spans="1:8" ht="15.75" x14ac:dyDescent="0.3">
      <c r="A15" s="155"/>
      <c r="B15" s="155"/>
      <c r="C15" s="155"/>
      <c r="D15" s="155"/>
      <c r="E15" s="155"/>
      <c r="F15" s="155"/>
      <c r="G15" s="155"/>
      <c r="H15" s="155"/>
    </row>
    <row r="16" spans="1:8" ht="15.75" x14ac:dyDescent="0.3">
      <c r="A16" s="155"/>
      <c r="B16" s="155"/>
      <c r="C16" s="155"/>
      <c r="D16" s="155"/>
      <c r="E16" s="155"/>
      <c r="F16" s="155"/>
      <c r="G16" s="155"/>
      <c r="H16" s="155"/>
    </row>
    <row r="17" spans="1:8" ht="15.75" x14ac:dyDescent="0.3">
      <c r="A17" s="155"/>
      <c r="B17" s="155"/>
      <c r="C17" s="155"/>
      <c r="D17" s="155"/>
      <c r="E17" s="155"/>
      <c r="F17" s="155"/>
      <c r="G17" s="155"/>
      <c r="H17" s="155"/>
    </row>
    <row r="18" spans="1:8" ht="15.75" x14ac:dyDescent="0.3">
      <c r="A18" s="155"/>
      <c r="B18" s="155"/>
      <c r="C18" s="155"/>
      <c r="D18" s="155"/>
      <c r="E18" s="155"/>
      <c r="F18" s="155"/>
      <c r="G18" s="155"/>
      <c r="H18" s="155"/>
    </row>
    <row r="19" spans="1:8" ht="15.75" x14ac:dyDescent="0.3">
      <c r="A19" s="155"/>
      <c r="B19" s="155"/>
      <c r="C19" s="155"/>
      <c r="D19" s="155"/>
      <c r="E19" s="155"/>
      <c r="F19" s="155"/>
      <c r="G19" s="155"/>
      <c r="H19" s="155"/>
    </row>
    <row r="20" spans="1:8" ht="15.75" x14ac:dyDescent="0.3">
      <c r="A20" s="155"/>
      <c r="B20" s="155"/>
      <c r="C20" s="155"/>
      <c r="D20" s="155"/>
      <c r="E20" s="155"/>
      <c r="F20" s="155"/>
      <c r="G20" s="155"/>
      <c r="H20" s="155"/>
    </row>
    <row r="21" spans="1:8" ht="15.75" x14ac:dyDescent="0.3">
      <c r="A21" s="155"/>
      <c r="B21" s="155"/>
      <c r="C21" s="155"/>
      <c r="D21" s="155"/>
      <c r="E21" s="155"/>
      <c r="F21" s="155"/>
      <c r="G21" s="155"/>
      <c r="H21" s="155"/>
    </row>
    <row r="22" spans="1:8" ht="15.75" x14ac:dyDescent="0.3">
      <c r="A22" s="155"/>
      <c r="B22" s="155"/>
      <c r="C22" s="155"/>
      <c r="D22" s="155"/>
      <c r="E22" s="155"/>
      <c r="F22" s="155"/>
      <c r="G22" s="155"/>
      <c r="H22" s="155"/>
    </row>
    <row r="23" spans="1:8" ht="15.75" x14ac:dyDescent="0.3">
      <c r="A23" s="155"/>
      <c r="B23" s="155"/>
      <c r="C23" s="155"/>
      <c r="D23" s="155"/>
      <c r="E23" s="155"/>
      <c r="F23" s="155"/>
      <c r="G23" s="155"/>
      <c r="H23" s="155"/>
    </row>
    <row r="24" spans="1:8" ht="15.75" x14ac:dyDescent="0.3">
      <c r="A24" s="155"/>
      <c r="B24" s="155"/>
      <c r="C24" s="155"/>
      <c r="D24" s="155"/>
      <c r="E24" s="155"/>
      <c r="F24" s="155"/>
      <c r="G24" s="155"/>
      <c r="H24" s="155"/>
    </row>
    <row r="25" spans="1:8" ht="15.75" x14ac:dyDescent="0.3">
      <c r="A25" s="155"/>
      <c r="B25" s="155"/>
      <c r="C25" s="155"/>
      <c r="D25" s="155"/>
      <c r="E25" s="155"/>
      <c r="F25" s="155"/>
      <c r="G25" s="155"/>
      <c r="H25" s="155"/>
    </row>
    <row r="26" spans="1:8" ht="15.75" x14ac:dyDescent="0.3">
      <c r="A26" s="155"/>
      <c r="B26" s="155"/>
      <c r="C26" s="155"/>
      <c r="D26" s="155"/>
      <c r="E26" s="155"/>
      <c r="F26" s="155"/>
      <c r="G26" s="155"/>
      <c r="H26" s="155"/>
    </row>
    <row r="27" spans="1:8" ht="15.75" x14ac:dyDescent="0.3">
      <c r="A27" s="155"/>
      <c r="B27" s="155"/>
      <c r="C27" s="155"/>
      <c r="D27" s="155"/>
      <c r="E27" s="155"/>
      <c r="F27" s="155"/>
      <c r="G27" s="155"/>
      <c r="H27" s="155"/>
    </row>
    <row r="28" spans="1:8" ht="15.75" x14ac:dyDescent="0.3">
      <c r="A28" s="155"/>
      <c r="B28" s="155"/>
      <c r="C28" s="155"/>
      <c r="D28" s="155"/>
      <c r="E28" s="155"/>
      <c r="F28" s="155"/>
      <c r="G28" s="155"/>
      <c r="H28" s="155"/>
    </row>
    <row r="29" spans="1:8" ht="15.75" x14ac:dyDescent="0.3">
      <c r="A29" s="155"/>
      <c r="B29" s="155"/>
      <c r="C29" s="155"/>
      <c r="D29" s="155"/>
      <c r="E29" s="155"/>
      <c r="F29" s="155"/>
      <c r="G29" s="155"/>
      <c r="H29" s="155"/>
    </row>
    <row r="30" spans="1:8" ht="15.75" x14ac:dyDescent="0.3">
      <c r="A30" s="155"/>
      <c r="B30" s="155"/>
      <c r="C30" s="155"/>
      <c r="D30" s="155"/>
      <c r="E30" s="155"/>
      <c r="F30" s="155"/>
      <c r="G30" s="155"/>
      <c r="H30" s="155"/>
    </row>
    <row r="31" spans="1:8" ht="21" x14ac:dyDescent="0.35">
      <c r="A31" s="524" t="s">
        <v>861</v>
      </c>
      <c r="B31" s="525"/>
      <c r="C31" s="525"/>
      <c r="D31" s="525"/>
      <c r="E31" s="525"/>
      <c r="F31" s="525"/>
      <c r="G31" s="525"/>
      <c r="H31" s="525"/>
    </row>
    <row r="32" spans="1:8" ht="18.75" x14ac:dyDescent="0.3">
      <c r="A32" s="161"/>
      <c r="B32" s="161"/>
      <c r="C32" s="161"/>
      <c r="D32" s="161"/>
      <c r="E32" s="161"/>
      <c r="F32" s="161"/>
      <c r="G32" s="161"/>
      <c r="H32" s="161"/>
    </row>
    <row r="33" spans="1:8" ht="15.75" x14ac:dyDescent="0.3">
      <c r="A33" s="155"/>
      <c r="B33" s="155"/>
      <c r="C33" s="155"/>
      <c r="D33" s="155"/>
      <c r="E33" s="155"/>
      <c r="F33" s="155"/>
      <c r="G33" s="155"/>
      <c r="H33" s="155"/>
    </row>
    <row r="34" spans="1:8" ht="15.75" x14ac:dyDescent="0.3">
      <c r="A34" s="155"/>
      <c r="B34" s="155"/>
      <c r="C34" s="155"/>
      <c r="D34" s="155"/>
      <c r="E34" s="155"/>
      <c r="F34" s="155"/>
      <c r="G34" s="155"/>
      <c r="H34" s="155"/>
    </row>
  </sheetData>
  <sheetProtection algorithmName="SHA-512" hashValue="r0SSQPgyU/Q/P03F2AaCJ12E2W+ZmIKB/xWrQjW60Nr1qrjt5VnncwqD8Vc9pzLu4ZdhGlMbgq2IrYkivs6ZAg==" saltValue="RqXVuAja7j0o/c5iQ+zctQ==" spinCount="100000" sheet="1" selectLockedCells="1"/>
  <mergeCells count="10">
    <mergeCell ref="A13:H13"/>
    <mergeCell ref="A14:H14"/>
    <mergeCell ref="A31:H31"/>
    <mergeCell ref="A5:H5"/>
    <mergeCell ref="A7:H7"/>
    <mergeCell ref="A8:H8"/>
    <mergeCell ref="A9:H9"/>
    <mergeCell ref="A10:H10"/>
    <mergeCell ref="A12:H12"/>
    <mergeCell ref="A6:H6"/>
  </mergeCells>
  <hyperlinks>
    <hyperlink ref="A14" r:id="rId1"/>
  </hyperlinks>
  <pageMargins left="0.7" right="0.7" top="0.75" bottom="0.75" header="0.3" footer="0.3"/>
  <pageSetup scale="8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53"/>
  <sheetViews>
    <sheetView zoomScale="90" zoomScaleNormal="90" workbookViewId="0">
      <pane ySplit="7" topLeftCell="A8" activePane="bottomLeft" state="frozen"/>
      <selection activeCell="A2" sqref="A2"/>
      <selection pane="bottomLeft" activeCell="K24" sqref="K24"/>
    </sheetView>
  </sheetViews>
  <sheetFormatPr defaultColWidth="9.140625" defaultRowHeight="15" x14ac:dyDescent="0.25"/>
  <cols>
    <col min="1" max="1" width="8.7109375" style="76" hidden="1" customWidth="1"/>
    <col min="2" max="2" width="17.7109375" style="76" hidden="1" customWidth="1"/>
    <col min="3" max="3" width="7.85546875" style="76" hidden="1" customWidth="1"/>
    <col min="4" max="4" width="8.28515625" style="76" hidden="1" customWidth="1"/>
    <col min="5" max="5" width="8.5703125" style="76" hidden="1" customWidth="1"/>
    <col min="6" max="6" width="9.42578125" style="76" hidden="1" customWidth="1"/>
    <col min="7" max="7" width="10.7109375" style="81" customWidth="1"/>
    <col min="8" max="8" width="14.140625" style="81" customWidth="1"/>
    <col min="9" max="9" width="10.7109375" style="82" customWidth="1"/>
    <col min="10" max="10" width="71.140625" style="76" customWidth="1"/>
    <col min="11" max="11" width="24.7109375" style="76" customWidth="1"/>
    <col min="12" max="20" width="22.7109375" style="76" customWidth="1"/>
    <col min="21" max="21" width="12.7109375" style="76" customWidth="1"/>
    <col min="22" max="22" width="7.42578125" style="76" customWidth="1"/>
    <col min="23" max="23" width="0.28515625" style="76" customWidth="1"/>
    <col min="24" max="24" width="4.5703125" style="76" customWidth="1"/>
    <col min="25" max="25" width="9.140625" style="76" customWidth="1"/>
    <col min="26" max="16384" width="9.140625" style="76"/>
  </cols>
  <sheetData>
    <row r="2" spans="1:23" ht="23.25" x14ac:dyDescent="0.35">
      <c r="A2" s="98"/>
      <c r="B2" s="98"/>
      <c r="C2" s="98"/>
      <c r="D2" s="98"/>
      <c r="E2" s="98"/>
      <c r="F2" s="100"/>
      <c r="G2" s="574" t="s">
        <v>632</v>
      </c>
      <c r="H2" s="574"/>
      <c r="I2" s="574"/>
      <c r="J2" s="574"/>
      <c r="K2" s="574"/>
      <c r="L2" s="574"/>
      <c r="M2" s="574"/>
      <c r="N2" s="574"/>
      <c r="O2" s="574"/>
      <c r="P2" s="574"/>
      <c r="Q2" s="574"/>
      <c r="R2" s="574"/>
      <c r="S2" s="574"/>
      <c r="T2" s="574"/>
      <c r="U2" s="574"/>
      <c r="V2" s="574"/>
    </row>
    <row r="3" spans="1:23" ht="20.25" x14ac:dyDescent="0.3">
      <c r="A3" s="98"/>
      <c r="B3" s="98"/>
      <c r="C3" s="98"/>
      <c r="D3" s="98"/>
      <c r="E3" s="98"/>
      <c r="F3" s="100"/>
      <c r="G3" s="575" t="s">
        <v>203</v>
      </c>
      <c r="H3" s="575"/>
      <c r="I3" s="575"/>
      <c r="J3" s="575"/>
      <c r="K3" s="575"/>
      <c r="L3" s="575"/>
      <c r="M3" s="575"/>
      <c r="N3" s="575"/>
      <c r="O3" s="575"/>
      <c r="P3" s="575"/>
      <c r="Q3" s="575"/>
      <c r="R3" s="575"/>
      <c r="S3" s="575"/>
      <c r="T3" s="575"/>
      <c r="U3" s="575"/>
      <c r="V3" s="575"/>
    </row>
    <row r="4" spans="1:23" ht="20.25" x14ac:dyDescent="0.3">
      <c r="A4" s="104"/>
      <c r="B4" s="105" t="s">
        <v>549</v>
      </c>
      <c r="C4" s="105"/>
      <c r="D4" s="105"/>
      <c r="E4" s="105"/>
      <c r="F4" s="106"/>
      <c r="G4" s="77"/>
      <c r="H4" s="77"/>
      <c r="I4" s="78"/>
      <c r="J4" s="77"/>
      <c r="K4" s="79"/>
      <c r="L4" s="79"/>
      <c r="M4" s="79"/>
      <c r="N4" s="79"/>
      <c r="O4" s="79"/>
      <c r="P4" s="79"/>
      <c r="Q4" s="79"/>
    </row>
    <row r="5" spans="1:23" ht="72" customHeight="1" x14ac:dyDescent="0.25">
      <c r="A5" s="539" t="s">
        <v>555</v>
      </c>
      <c r="B5" s="538" t="s">
        <v>556</v>
      </c>
      <c r="C5" s="538" t="s">
        <v>557</v>
      </c>
      <c r="D5" s="538" t="s">
        <v>558</v>
      </c>
      <c r="E5" s="538" t="s">
        <v>559</v>
      </c>
      <c r="F5" s="538" t="s">
        <v>560</v>
      </c>
      <c r="G5" s="545" t="s">
        <v>200</v>
      </c>
      <c r="H5" s="576" t="s">
        <v>573</v>
      </c>
      <c r="I5" s="578" t="s">
        <v>584</v>
      </c>
      <c r="J5" s="576" t="s">
        <v>574</v>
      </c>
      <c r="K5" s="580" t="s">
        <v>585</v>
      </c>
      <c r="L5" s="580" t="s">
        <v>575</v>
      </c>
      <c r="M5" s="580" t="s">
        <v>576</v>
      </c>
      <c r="N5" s="580" t="s">
        <v>577</v>
      </c>
      <c r="O5" s="580" t="s">
        <v>578</v>
      </c>
      <c r="P5" s="580" t="s">
        <v>579</v>
      </c>
      <c r="Q5" s="580" t="s">
        <v>580</v>
      </c>
      <c r="R5" s="580" t="s">
        <v>581</v>
      </c>
      <c r="S5" s="580" t="s">
        <v>582</v>
      </c>
      <c r="T5" s="580" t="s">
        <v>583</v>
      </c>
      <c r="U5" s="543" t="s">
        <v>427</v>
      </c>
      <c r="V5" s="111" t="s">
        <v>558</v>
      </c>
      <c r="W5" s="582" t="s">
        <v>548</v>
      </c>
    </row>
    <row r="6" spans="1:23" ht="15" customHeight="1" x14ac:dyDescent="0.25">
      <c r="A6" s="539"/>
      <c r="B6" s="538"/>
      <c r="C6" s="538"/>
      <c r="D6" s="538"/>
      <c r="E6" s="538"/>
      <c r="F6" s="538"/>
      <c r="G6" s="545"/>
      <c r="H6" s="577"/>
      <c r="I6" s="579"/>
      <c r="J6" s="577"/>
      <c r="K6" s="581"/>
      <c r="L6" s="581"/>
      <c r="M6" s="581"/>
      <c r="N6" s="581"/>
      <c r="O6" s="581"/>
      <c r="P6" s="581"/>
      <c r="Q6" s="581"/>
      <c r="R6" s="581"/>
      <c r="S6" s="581"/>
      <c r="T6" s="581"/>
      <c r="U6" s="544"/>
      <c r="V6" s="385" t="s">
        <v>565</v>
      </c>
      <c r="W6" s="583"/>
    </row>
    <row r="7" spans="1:23" s="53" customFormat="1" ht="0.75" customHeight="1" x14ac:dyDescent="0.25">
      <c r="A7" s="94" t="s">
        <v>631</v>
      </c>
      <c r="B7" s="94" t="s">
        <v>550</v>
      </c>
      <c r="C7" s="94" t="s">
        <v>552</v>
      </c>
      <c r="D7" s="94" t="s">
        <v>551</v>
      </c>
      <c r="E7" s="94" t="s">
        <v>553</v>
      </c>
      <c r="F7" s="94" t="s">
        <v>554</v>
      </c>
      <c r="G7" s="108" t="s">
        <v>563</v>
      </c>
      <c r="H7" s="85" t="s">
        <v>494</v>
      </c>
      <c r="I7" s="86" t="s">
        <v>642</v>
      </c>
      <c r="J7" s="84" t="s">
        <v>493</v>
      </c>
      <c r="K7" s="85" t="s">
        <v>495</v>
      </c>
      <c r="L7" s="85" t="s">
        <v>496</v>
      </c>
      <c r="M7" s="85" t="s">
        <v>497</v>
      </c>
      <c r="N7" s="85" t="s">
        <v>498</v>
      </c>
      <c r="O7" s="85" t="s">
        <v>499</v>
      </c>
      <c r="P7" s="85" t="s">
        <v>500</v>
      </c>
      <c r="Q7" s="87" t="s">
        <v>501</v>
      </c>
      <c r="R7" s="85" t="s">
        <v>643</v>
      </c>
      <c r="S7" s="88" t="s">
        <v>502</v>
      </c>
      <c r="T7" s="88" t="s">
        <v>503</v>
      </c>
      <c r="U7" s="102" t="s">
        <v>428</v>
      </c>
      <c r="V7" s="386" t="s">
        <v>564</v>
      </c>
    </row>
    <row r="8" spans="1:23" ht="15" customHeight="1" x14ac:dyDescent="0.3">
      <c r="A8" s="107">
        <v>1</v>
      </c>
      <c r="B8" s="114"/>
      <c r="C8" s="114"/>
      <c r="D8" s="114">
        <f>IF($V8="Yes",1,0)</f>
        <v>0</v>
      </c>
      <c r="E8" s="114"/>
      <c r="F8" s="101"/>
      <c r="G8" s="448">
        <f>'OPS &amp; INVEST Stmt Income'!G8</f>
        <v>2018</v>
      </c>
      <c r="H8" s="450"/>
      <c r="I8" s="322"/>
      <c r="J8" s="281"/>
      <c r="K8" s="300"/>
      <c r="L8" s="301"/>
      <c r="M8" s="301"/>
      <c r="N8" s="301"/>
      <c r="O8" s="301"/>
      <c r="P8" s="301"/>
      <c r="Q8" s="301"/>
      <c r="R8" s="301"/>
      <c r="S8" s="301"/>
      <c r="T8" s="301"/>
      <c r="U8" s="40" t="b">
        <f>IF((COUNTBLANK(H8:T8))=13,TRUE,IF((COUNTBLANK(J8:M8))=0,IF(COUNTBLANK(P8:S8)=0,IF(S8=0,IF(ISBLANK(T8),FALSE,TRUE),TRUE))))</f>
        <v>1</v>
      </c>
      <c r="V8" s="384" t="str">
        <f t="shared" ref="V8:V247" si="0">IF($V$6="All 'Yes'","Yes","No")</f>
        <v>No</v>
      </c>
      <c r="W8" s="73" t="s">
        <v>366</v>
      </c>
    </row>
    <row r="9" spans="1:23" ht="15.75" x14ac:dyDescent="0.3">
      <c r="A9" s="107">
        <v>2</v>
      </c>
      <c r="B9" s="114"/>
      <c r="C9" s="114"/>
      <c r="D9" s="114">
        <f t="shared" ref="D9:D72" si="1">IF($V9="Yes",1,0)</f>
        <v>0</v>
      </c>
      <c r="E9" s="114"/>
      <c r="F9" s="101"/>
      <c r="G9" s="449">
        <f>$G$8</f>
        <v>2018</v>
      </c>
      <c r="H9" s="450"/>
      <c r="I9" s="322"/>
      <c r="J9" s="281"/>
      <c r="K9" s="300"/>
      <c r="L9" s="301"/>
      <c r="M9" s="301"/>
      <c r="N9" s="301"/>
      <c r="O9" s="301"/>
      <c r="P9" s="301"/>
      <c r="Q9" s="301"/>
      <c r="R9" s="301"/>
      <c r="S9" s="301"/>
      <c r="T9" s="301"/>
      <c r="U9" s="40" t="b">
        <f t="shared" ref="U9:U247" si="2">IF((COUNTBLANK(H9:T9))=13,TRUE,IF((COUNTBLANK(J9:M9))=0,IF(COUNTBLANK(P9:S9)=0,IF(S9=0,IF(ISBLANK(T9),FALSE,TRUE),TRUE))))</f>
        <v>1</v>
      </c>
      <c r="V9" s="384" t="str">
        <f t="shared" si="0"/>
        <v>No</v>
      </c>
      <c r="W9" s="73" t="s">
        <v>367</v>
      </c>
    </row>
    <row r="10" spans="1:23" ht="15.75" x14ac:dyDescent="0.3">
      <c r="A10" s="107">
        <v>3</v>
      </c>
      <c r="B10" s="114"/>
      <c r="C10" s="114"/>
      <c r="D10" s="114">
        <f t="shared" si="1"/>
        <v>0</v>
      </c>
      <c r="E10" s="114"/>
      <c r="F10" s="101"/>
      <c r="G10" s="447">
        <f t="shared" ref="G10:G28" si="3">$G$8</f>
        <v>2018</v>
      </c>
      <c r="H10" s="450"/>
      <c r="I10" s="322"/>
      <c r="J10" s="281"/>
      <c r="K10" s="300"/>
      <c r="L10" s="301"/>
      <c r="M10" s="301"/>
      <c r="N10" s="301"/>
      <c r="O10" s="301"/>
      <c r="P10" s="301"/>
      <c r="Q10" s="301"/>
      <c r="R10" s="445"/>
      <c r="S10" s="445"/>
      <c r="T10" s="301"/>
      <c r="U10" s="40" t="b">
        <f t="shared" si="2"/>
        <v>1</v>
      </c>
      <c r="V10" s="384" t="str">
        <f t="shared" si="0"/>
        <v>No</v>
      </c>
      <c r="W10" s="73" t="s">
        <v>368</v>
      </c>
    </row>
    <row r="11" spans="1:23" ht="15.75" x14ac:dyDescent="0.3">
      <c r="A11" s="107">
        <v>4</v>
      </c>
      <c r="B11" s="114"/>
      <c r="C11" s="114"/>
      <c r="D11" s="114">
        <f t="shared" si="1"/>
        <v>0</v>
      </c>
      <c r="E11" s="114"/>
      <c r="F11" s="101"/>
      <c r="G11" s="447">
        <f t="shared" si="3"/>
        <v>2018</v>
      </c>
      <c r="H11" s="450"/>
      <c r="I11" s="322"/>
      <c r="J11" s="281"/>
      <c r="K11" s="300"/>
      <c r="L11" s="301"/>
      <c r="M11" s="301"/>
      <c r="N11" s="301"/>
      <c r="O11" s="301"/>
      <c r="P11" s="301"/>
      <c r="Q11" s="301"/>
      <c r="R11" s="445"/>
      <c r="S11" s="445"/>
      <c r="T11" s="301"/>
      <c r="U11" s="40" t="b">
        <f t="shared" si="2"/>
        <v>1</v>
      </c>
      <c r="V11" s="384" t="str">
        <f t="shared" si="0"/>
        <v>No</v>
      </c>
      <c r="W11" s="73" t="s">
        <v>369</v>
      </c>
    </row>
    <row r="12" spans="1:23" ht="15.75" x14ac:dyDescent="0.3">
      <c r="A12" s="107">
        <v>5</v>
      </c>
      <c r="B12" s="114"/>
      <c r="C12" s="114"/>
      <c r="D12" s="114">
        <f t="shared" si="1"/>
        <v>0</v>
      </c>
      <c r="E12" s="114"/>
      <c r="F12" s="101"/>
      <c r="G12" s="447">
        <f t="shared" si="3"/>
        <v>2018</v>
      </c>
      <c r="H12" s="450"/>
      <c r="I12" s="322"/>
      <c r="J12" s="281"/>
      <c r="K12" s="300"/>
      <c r="L12" s="301"/>
      <c r="M12" s="301"/>
      <c r="N12" s="301"/>
      <c r="O12" s="301"/>
      <c r="P12" s="301"/>
      <c r="Q12" s="301"/>
      <c r="R12" s="445"/>
      <c r="S12" s="445"/>
      <c r="T12" s="301"/>
      <c r="U12" s="40" t="b">
        <f t="shared" si="2"/>
        <v>1</v>
      </c>
      <c r="V12" s="384" t="str">
        <f t="shared" si="0"/>
        <v>No</v>
      </c>
      <c r="W12" s="194" t="s">
        <v>370</v>
      </c>
    </row>
    <row r="13" spans="1:23" ht="15.75" x14ac:dyDescent="0.3">
      <c r="A13" s="107">
        <v>6</v>
      </c>
      <c r="B13" s="114"/>
      <c r="C13" s="114"/>
      <c r="D13" s="114">
        <f t="shared" si="1"/>
        <v>0</v>
      </c>
      <c r="E13" s="114"/>
      <c r="F13" s="101"/>
      <c r="G13" s="447">
        <f t="shared" si="3"/>
        <v>2018</v>
      </c>
      <c r="H13" s="450"/>
      <c r="I13" s="322"/>
      <c r="J13" s="281"/>
      <c r="K13" s="300"/>
      <c r="L13" s="301"/>
      <c r="M13" s="301"/>
      <c r="N13" s="301"/>
      <c r="O13" s="301"/>
      <c r="P13" s="301"/>
      <c r="Q13" s="301"/>
      <c r="R13" s="445"/>
      <c r="S13" s="445"/>
      <c r="T13" s="301"/>
      <c r="U13" s="40" t="b">
        <f t="shared" si="2"/>
        <v>1</v>
      </c>
      <c r="V13" s="384" t="str">
        <f t="shared" si="0"/>
        <v>No</v>
      </c>
      <c r="W13" s="73" t="s">
        <v>371</v>
      </c>
    </row>
    <row r="14" spans="1:23" ht="15.75" x14ac:dyDescent="0.3">
      <c r="A14" s="107">
        <v>7</v>
      </c>
      <c r="B14" s="114"/>
      <c r="C14" s="114"/>
      <c r="D14" s="114">
        <f t="shared" si="1"/>
        <v>0</v>
      </c>
      <c r="E14" s="114"/>
      <c r="F14" s="101"/>
      <c r="G14" s="447">
        <f t="shared" si="3"/>
        <v>2018</v>
      </c>
      <c r="H14" s="450"/>
      <c r="I14" s="322"/>
      <c r="J14" s="281"/>
      <c r="K14" s="300"/>
      <c r="L14" s="301"/>
      <c r="M14" s="301"/>
      <c r="N14" s="301"/>
      <c r="O14" s="301"/>
      <c r="P14" s="301"/>
      <c r="Q14" s="301"/>
      <c r="R14" s="445"/>
      <c r="S14" s="445"/>
      <c r="T14" s="301"/>
      <c r="U14" s="40" t="b">
        <f t="shared" si="2"/>
        <v>1</v>
      </c>
      <c r="V14" s="384" t="str">
        <f t="shared" si="0"/>
        <v>No</v>
      </c>
      <c r="W14" s="73" t="s">
        <v>372</v>
      </c>
    </row>
    <row r="15" spans="1:23" ht="15.75" x14ac:dyDescent="0.3">
      <c r="A15" s="107">
        <v>8</v>
      </c>
      <c r="B15" s="114"/>
      <c r="C15" s="114"/>
      <c r="D15" s="114">
        <f t="shared" si="1"/>
        <v>0</v>
      </c>
      <c r="E15" s="114"/>
      <c r="F15" s="101"/>
      <c r="G15" s="447">
        <f t="shared" si="3"/>
        <v>2018</v>
      </c>
      <c r="H15" s="450"/>
      <c r="I15" s="322"/>
      <c r="J15" s="281"/>
      <c r="K15" s="300"/>
      <c r="L15" s="301"/>
      <c r="M15" s="301"/>
      <c r="N15" s="301"/>
      <c r="O15" s="301"/>
      <c r="P15" s="301"/>
      <c r="Q15" s="301"/>
      <c r="R15" s="445"/>
      <c r="S15" s="445"/>
      <c r="T15" s="301"/>
      <c r="U15" s="40" t="b">
        <f t="shared" si="2"/>
        <v>1</v>
      </c>
      <c r="V15" s="384" t="str">
        <f t="shared" si="0"/>
        <v>No</v>
      </c>
      <c r="W15" s="73" t="s">
        <v>373</v>
      </c>
    </row>
    <row r="16" spans="1:23" ht="15.75" x14ac:dyDescent="0.3">
      <c r="A16" s="107">
        <v>9</v>
      </c>
      <c r="B16" s="114"/>
      <c r="C16" s="114"/>
      <c r="D16" s="114">
        <f t="shared" si="1"/>
        <v>0</v>
      </c>
      <c r="E16" s="114"/>
      <c r="F16" s="101"/>
      <c r="G16" s="447">
        <f t="shared" si="3"/>
        <v>2018</v>
      </c>
      <c r="H16" s="450"/>
      <c r="I16" s="322"/>
      <c r="J16" s="281"/>
      <c r="K16" s="300"/>
      <c r="L16" s="301"/>
      <c r="M16" s="301"/>
      <c r="N16" s="301"/>
      <c r="O16" s="301"/>
      <c r="P16" s="301"/>
      <c r="Q16" s="301"/>
      <c r="R16" s="445"/>
      <c r="S16" s="445"/>
      <c r="T16" s="301"/>
      <c r="U16" s="40" t="b">
        <f t="shared" si="2"/>
        <v>1</v>
      </c>
      <c r="V16" s="384" t="str">
        <f t="shared" si="0"/>
        <v>No</v>
      </c>
      <c r="W16" s="73" t="s">
        <v>374</v>
      </c>
    </row>
    <row r="17" spans="1:23" ht="15.75" x14ac:dyDescent="0.3">
      <c r="A17" s="107">
        <v>10</v>
      </c>
      <c r="B17" s="114"/>
      <c r="C17" s="114"/>
      <c r="D17" s="114">
        <f t="shared" si="1"/>
        <v>0</v>
      </c>
      <c r="E17" s="114"/>
      <c r="F17" s="101"/>
      <c r="G17" s="447">
        <f t="shared" si="3"/>
        <v>2018</v>
      </c>
      <c r="H17" s="450"/>
      <c r="I17" s="322"/>
      <c r="J17" s="281"/>
      <c r="K17" s="300"/>
      <c r="L17" s="301"/>
      <c r="M17" s="301"/>
      <c r="N17" s="301"/>
      <c r="O17" s="301"/>
      <c r="P17" s="301"/>
      <c r="Q17" s="301"/>
      <c r="R17" s="445"/>
      <c r="S17" s="445"/>
      <c r="T17" s="301"/>
      <c r="U17" s="40" t="b">
        <f t="shared" si="2"/>
        <v>1</v>
      </c>
      <c r="V17" s="384" t="str">
        <f t="shared" si="0"/>
        <v>No</v>
      </c>
      <c r="W17" s="194" t="s">
        <v>375</v>
      </c>
    </row>
    <row r="18" spans="1:23" ht="15.75" x14ac:dyDescent="0.3">
      <c r="A18" s="107">
        <v>11</v>
      </c>
      <c r="B18" s="114"/>
      <c r="C18" s="114"/>
      <c r="D18" s="114">
        <f t="shared" si="1"/>
        <v>0</v>
      </c>
      <c r="E18" s="114"/>
      <c r="F18" s="101"/>
      <c r="G18" s="447">
        <f t="shared" si="3"/>
        <v>2018</v>
      </c>
      <c r="H18" s="450"/>
      <c r="I18" s="322"/>
      <c r="J18" s="281"/>
      <c r="K18" s="300"/>
      <c r="L18" s="301"/>
      <c r="M18" s="301"/>
      <c r="N18" s="301"/>
      <c r="O18" s="301"/>
      <c r="P18" s="301"/>
      <c r="Q18" s="301"/>
      <c r="R18" s="445"/>
      <c r="S18" s="445"/>
      <c r="T18" s="301"/>
      <c r="U18" s="40" t="b">
        <f t="shared" si="2"/>
        <v>1</v>
      </c>
      <c r="V18" s="384" t="str">
        <f t="shared" si="0"/>
        <v>No</v>
      </c>
      <c r="W18" s="73" t="s">
        <v>376</v>
      </c>
    </row>
    <row r="19" spans="1:23" ht="15.75" x14ac:dyDescent="0.3">
      <c r="A19" s="107">
        <v>12</v>
      </c>
      <c r="B19" s="114"/>
      <c r="C19" s="114"/>
      <c r="D19" s="114">
        <f t="shared" si="1"/>
        <v>0</v>
      </c>
      <c r="E19" s="114"/>
      <c r="F19" s="101"/>
      <c r="G19" s="447">
        <f t="shared" si="3"/>
        <v>2018</v>
      </c>
      <c r="H19" s="450"/>
      <c r="I19" s="322"/>
      <c r="J19" s="281"/>
      <c r="K19" s="300"/>
      <c r="L19" s="301"/>
      <c r="M19" s="301"/>
      <c r="N19" s="301"/>
      <c r="O19" s="301"/>
      <c r="P19" s="301"/>
      <c r="Q19" s="301"/>
      <c r="R19" s="445"/>
      <c r="S19" s="445"/>
      <c r="T19" s="301"/>
      <c r="U19" s="40" t="b">
        <f t="shared" si="2"/>
        <v>1</v>
      </c>
      <c r="V19" s="384" t="str">
        <f t="shared" si="0"/>
        <v>No</v>
      </c>
      <c r="W19" s="73" t="s">
        <v>377</v>
      </c>
    </row>
    <row r="20" spans="1:23" ht="15.75" x14ac:dyDescent="0.3">
      <c r="A20" s="107">
        <v>13</v>
      </c>
      <c r="B20" s="114"/>
      <c r="C20" s="114"/>
      <c r="D20" s="114">
        <f t="shared" si="1"/>
        <v>0</v>
      </c>
      <c r="E20" s="114"/>
      <c r="F20" s="101"/>
      <c r="G20" s="447">
        <f t="shared" si="3"/>
        <v>2018</v>
      </c>
      <c r="H20" s="450"/>
      <c r="I20" s="322"/>
      <c r="J20" s="281"/>
      <c r="K20" s="300"/>
      <c r="L20" s="301"/>
      <c r="M20" s="301"/>
      <c r="N20" s="301"/>
      <c r="O20" s="301"/>
      <c r="P20" s="301"/>
      <c r="Q20" s="301"/>
      <c r="R20" s="445"/>
      <c r="S20" s="445"/>
      <c r="T20" s="301"/>
      <c r="U20" s="40" t="b">
        <f t="shared" si="2"/>
        <v>1</v>
      </c>
      <c r="V20" s="384" t="str">
        <f t="shared" si="0"/>
        <v>No</v>
      </c>
      <c r="W20" s="73" t="s">
        <v>378</v>
      </c>
    </row>
    <row r="21" spans="1:23" ht="15.75" x14ac:dyDescent="0.3">
      <c r="A21" s="107">
        <v>14</v>
      </c>
      <c r="B21" s="114"/>
      <c r="C21" s="114"/>
      <c r="D21" s="114">
        <f t="shared" si="1"/>
        <v>0</v>
      </c>
      <c r="E21" s="114"/>
      <c r="F21" s="101"/>
      <c r="G21" s="447">
        <f t="shared" si="3"/>
        <v>2018</v>
      </c>
      <c r="H21" s="450"/>
      <c r="I21" s="322"/>
      <c r="J21" s="281"/>
      <c r="K21" s="300"/>
      <c r="L21" s="301"/>
      <c r="M21" s="301"/>
      <c r="N21" s="301"/>
      <c r="O21" s="301"/>
      <c r="P21" s="301"/>
      <c r="Q21" s="301"/>
      <c r="R21" s="445"/>
      <c r="S21" s="445"/>
      <c r="T21" s="301"/>
      <c r="U21" s="40" t="b">
        <f t="shared" si="2"/>
        <v>1</v>
      </c>
      <c r="V21" s="384" t="str">
        <f t="shared" si="0"/>
        <v>No</v>
      </c>
      <c r="W21" s="73" t="s">
        <v>379</v>
      </c>
    </row>
    <row r="22" spans="1:23" ht="15.75" x14ac:dyDescent="0.3">
      <c r="A22" s="107">
        <v>15</v>
      </c>
      <c r="B22" s="114"/>
      <c r="C22" s="114"/>
      <c r="D22" s="114">
        <f t="shared" si="1"/>
        <v>0</v>
      </c>
      <c r="E22" s="114"/>
      <c r="F22" s="101"/>
      <c r="G22" s="447">
        <f t="shared" si="3"/>
        <v>2018</v>
      </c>
      <c r="H22" s="450"/>
      <c r="I22" s="322"/>
      <c r="J22" s="281"/>
      <c r="K22" s="300"/>
      <c r="L22" s="301"/>
      <c r="M22" s="301"/>
      <c r="N22" s="301"/>
      <c r="O22" s="301"/>
      <c r="P22" s="301"/>
      <c r="Q22" s="301"/>
      <c r="R22" s="445"/>
      <c r="S22" s="445"/>
      <c r="T22" s="301"/>
      <c r="U22" s="40" t="b">
        <f t="shared" si="2"/>
        <v>1</v>
      </c>
      <c r="V22" s="384" t="str">
        <f t="shared" si="0"/>
        <v>No</v>
      </c>
      <c r="W22" s="194" t="s">
        <v>381</v>
      </c>
    </row>
    <row r="23" spans="1:23" ht="15.75" x14ac:dyDescent="0.3">
      <c r="A23" s="107">
        <v>16</v>
      </c>
      <c r="B23" s="114"/>
      <c r="C23" s="114"/>
      <c r="D23" s="114">
        <f t="shared" si="1"/>
        <v>0</v>
      </c>
      <c r="E23" s="114"/>
      <c r="F23" s="101"/>
      <c r="G23" s="447">
        <f t="shared" si="3"/>
        <v>2018</v>
      </c>
      <c r="H23" s="450"/>
      <c r="I23" s="322"/>
      <c r="J23" s="281"/>
      <c r="K23" s="300"/>
      <c r="L23" s="301"/>
      <c r="M23" s="301"/>
      <c r="N23" s="301"/>
      <c r="O23" s="301"/>
      <c r="P23" s="301"/>
      <c r="Q23" s="301"/>
      <c r="R23" s="445"/>
      <c r="S23" s="445"/>
      <c r="T23" s="301"/>
      <c r="U23" s="40" t="b">
        <f t="shared" si="2"/>
        <v>1</v>
      </c>
      <c r="V23" s="384" t="str">
        <f t="shared" si="0"/>
        <v>No</v>
      </c>
      <c r="W23" s="73" t="s">
        <v>382</v>
      </c>
    </row>
    <row r="24" spans="1:23" ht="15.75" x14ac:dyDescent="0.3">
      <c r="A24" s="107">
        <v>17</v>
      </c>
      <c r="B24" s="114"/>
      <c r="C24" s="114"/>
      <c r="D24" s="114">
        <f t="shared" si="1"/>
        <v>0</v>
      </c>
      <c r="E24" s="114"/>
      <c r="F24" s="101"/>
      <c r="G24" s="447">
        <f t="shared" si="3"/>
        <v>2018</v>
      </c>
      <c r="H24" s="450"/>
      <c r="I24" s="322"/>
      <c r="J24" s="281"/>
      <c r="K24" s="300"/>
      <c r="L24" s="301"/>
      <c r="M24" s="301"/>
      <c r="N24" s="301"/>
      <c r="O24" s="301"/>
      <c r="P24" s="301"/>
      <c r="Q24" s="301"/>
      <c r="R24" s="445"/>
      <c r="S24" s="445"/>
      <c r="T24" s="301"/>
      <c r="U24" s="40" t="b">
        <f t="shared" si="2"/>
        <v>1</v>
      </c>
      <c r="V24" s="384" t="str">
        <f t="shared" si="0"/>
        <v>No</v>
      </c>
      <c r="W24" s="73" t="s">
        <v>383</v>
      </c>
    </row>
    <row r="25" spans="1:23" ht="15.75" x14ac:dyDescent="0.3">
      <c r="A25" s="107">
        <v>18</v>
      </c>
      <c r="B25" s="114"/>
      <c r="C25" s="114"/>
      <c r="D25" s="114">
        <f t="shared" si="1"/>
        <v>0</v>
      </c>
      <c r="E25" s="114"/>
      <c r="F25" s="101"/>
      <c r="G25" s="447">
        <f t="shared" si="3"/>
        <v>2018</v>
      </c>
      <c r="H25" s="450"/>
      <c r="I25" s="322"/>
      <c r="J25" s="281"/>
      <c r="K25" s="300"/>
      <c r="L25" s="301"/>
      <c r="M25" s="301"/>
      <c r="N25" s="301"/>
      <c r="O25" s="301"/>
      <c r="P25" s="301"/>
      <c r="Q25" s="301"/>
      <c r="R25" s="445"/>
      <c r="S25" s="445"/>
      <c r="T25" s="301"/>
      <c r="U25" s="40" t="b">
        <f t="shared" si="2"/>
        <v>1</v>
      </c>
      <c r="V25" s="384" t="str">
        <f t="shared" si="0"/>
        <v>No</v>
      </c>
      <c r="W25" s="73" t="s">
        <v>384</v>
      </c>
    </row>
    <row r="26" spans="1:23" ht="15.75" x14ac:dyDescent="0.3">
      <c r="A26" s="107">
        <v>19</v>
      </c>
      <c r="B26" s="114"/>
      <c r="C26" s="114"/>
      <c r="D26" s="114">
        <f t="shared" si="1"/>
        <v>0</v>
      </c>
      <c r="E26" s="114"/>
      <c r="F26" s="101"/>
      <c r="G26" s="447">
        <f t="shared" si="3"/>
        <v>2018</v>
      </c>
      <c r="H26" s="450"/>
      <c r="I26" s="322"/>
      <c r="J26" s="281"/>
      <c r="K26" s="300"/>
      <c r="L26" s="301"/>
      <c r="M26" s="301"/>
      <c r="N26" s="301"/>
      <c r="O26" s="301"/>
      <c r="P26" s="301"/>
      <c r="Q26" s="301"/>
      <c r="R26" s="301"/>
      <c r="S26" s="301"/>
      <c r="T26" s="301"/>
      <c r="U26" s="40" t="b">
        <f t="shared" si="2"/>
        <v>1</v>
      </c>
      <c r="V26" s="384" t="str">
        <f t="shared" si="0"/>
        <v>No</v>
      </c>
      <c r="W26" s="74" t="s">
        <v>387</v>
      </c>
    </row>
    <row r="27" spans="1:23" ht="15.75" x14ac:dyDescent="0.3">
      <c r="A27" s="107">
        <v>20</v>
      </c>
      <c r="B27" s="114"/>
      <c r="C27" s="114"/>
      <c r="D27" s="114">
        <f t="shared" si="1"/>
        <v>0</v>
      </c>
      <c r="E27" s="114"/>
      <c r="F27" s="101"/>
      <c r="G27" s="447">
        <f t="shared" si="3"/>
        <v>2018</v>
      </c>
      <c r="H27" s="450"/>
      <c r="I27" s="322"/>
      <c r="J27" s="281"/>
      <c r="K27" s="300"/>
      <c r="L27" s="301"/>
      <c r="M27" s="301"/>
      <c r="N27" s="301"/>
      <c r="O27" s="301"/>
      <c r="P27" s="301"/>
      <c r="Q27" s="301"/>
      <c r="R27" s="301"/>
      <c r="S27" s="301"/>
      <c r="T27" s="301"/>
      <c r="U27" s="40" t="b">
        <f t="shared" si="2"/>
        <v>1</v>
      </c>
      <c r="V27" s="384" t="str">
        <f t="shared" si="0"/>
        <v>No</v>
      </c>
      <c r="W27" s="74" t="s">
        <v>388</v>
      </c>
    </row>
    <row r="28" spans="1:23" s="195" customFormat="1" ht="15.75" x14ac:dyDescent="0.3">
      <c r="A28" s="107">
        <v>21</v>
      </c>
      <c r="B28" s="114"/>
      <c r="C28" s="114"/>
      <c r="D28" s="114">
        <f t="shared" si="1"/>
        <v>0</v>
      </c>
      <c r="E28" s="114"/>
      <c r="F28" s="101"/>
      <c r="G28" s="447">
        <f t="shared" si="3"/>
        <v>2018</v>
      </c>
      <c r="H28" s="317" t="s">
        <v>360</v>
      </c>
      <c r="I28" s="324"/>
      <c r="J28" s="293" t="s">
        <v>654</v>
      </c>
      <c r="K28" s="303" t="s">
        <v>658</v>
      </c>
      <c r="L28" s="304">
        <f t="shared" ref="L28:T28" si="4">SUM(L8:L27)</f>
        <v>0</v>
      </c>
      <c r="M28" s="304">
        <f t="shared" si="4"/>
        <v>0</v>
      </c>
      <c r="N28" s="304">
        <f t="shared" si="4"/>
        <v>0</v>
      </c>
      <c r="O28" s="304">
        <f t="shared" si="4"/>
        <v>0</v>
      </c>
      <c r="P28" s="304">
        <f t="shared" si="4"/>
        <v>0</v>
      </c>
      <c r="Q28" s="304">
        <f t="shared" si="4"/>
        <v>0</v>
      </c>
      <c r="R28" s="304">
        <f t="shared" si="4"/>
        <v>0</v>
      </c>
      <c r="S28" s="304">
        <f t="shared" si="4"/>
        <v>0</v>
      </c>
      <c r="T28" s="304">
        <f t="shared" si="4"/>
        <v>0</v>
      </c>
      <c r="U28" s="40" t="b">
        <f>IF((COUNTBLANK(H28:T28))=13,TRUE,IF((COUNTBLANK(J28:M28))=0,IF(COUNTBLANK(P28:S28)=0,IF(S28=0,IF(ISBLANK(T28),FALSE,TRUE),TRUE))))</f>
        <v>1</v>
      </c>
      <c r="V28" s="384" t="str">
        <f t="shared" si="0"/>
        <v>No</v>
      </c>
      <c r="W28" s="74" t="s">
        <v>389</v>
      </c>
    </row>
    <row r="29" spans="1:23" ht="15.75" x14ac:dyDescent="0.3">
      <c r="A29" s="107">
        <v>22</v>
      </c>
      <c r="B29" s="114"/>
      <c r="C29" s="114"/>
      <c r="D29" s="114">
        <f t="shared" si="1"/>
        <v>0</v>
      </c>
      <c r="E29" s="114"/>
      <c r="F29" s="101"/>
      <c r="G29" s="321">
        <f t="shared" ref="G29:G248" si="5">$G$8</f>
        <v>2018</v>
      </c>
      <c r="H29" s="316"/>
      <c r="I29" s="325"/>
      <c r="J29" s="294"/>
      <c r="K29" s="300"/>
      <c r="L29" s="302"/>
      <c r="M29" s="301"/>
      <c r="N29" s="301"/>
      <c r="O29" s="301"/>
      <c r="P29" s="301"/>
      <c r="Q29" s="301"/>
      <c r="R29" s="301"/>
      <c r="S29" s="301"/>
      <c r="T29" s="301"/>
      <c r="U29" s="40" t="b">
        <f t="shared" si="2"/>
        <v>1</v>
      </c>
      <c r="V29" s="384" t="str">
        <f t="shared" si="0"/>
        <v>No</v>
      </c>
      <c r="W29" s="74" t="s">
        <v>390</v>
      </c>
    </row>
    <row r="30" spans="1:23" ht="15.75" x14ac:dyDescent="0.3">
      <c r="A30" s="107">
        <v>23</v>
      </c>
      <c r="B30" s="114"/>
      <c r="C30" s="114"/>
      <c r="D30" s="114">
        <f t="shared" si="1"/>
        <v>0</v>
      </c>
      <c r="E30" s="114"/>
      <c r="F30" s="101"/>
      <c r="G30" s="321">
        <f t="shared" si="5"/>
        <v>2018</v>
      </c>
      <c r="H30" s="316"/>
      <c r="I30" s="325"/>
      <c r="J30" s="294"/>
      <c r="K30" s="300"/>
      <c r="L30" s="302"/>
      <c r="M30" s="301"/>
      <c r="N30" s="301"/>
      <c r="O30" s="301"/>
      <c r="P30" s="301"/>
      <c r="Q30" s="301"/>
      <c r="R30" s="301"/>
      <c r="S30" s="301"/>
      <c r="T30" s="301"/>
      <c r="U30" s="40" t="b">
        <f t="shared" si="2"/>
        <v>1</v>
      </c>
      <c r="V30" s="384" t="str">
        <f t="shared" si="0"/>
        <v>No</v>
      </c>
      <c r="W30" s="74" t="s">
        <v>391</v>
      </c>
    </row>
    <row r="31" spans="1:23" ht="15.75" x14ac:dyDescent="0.3">
      <c r="A31" s="107">
        <v>24</v>
      </c>
      <c r="B31" s="114"/>
      <c r="C31" s="114"/>
      <c r="D31" s="114">
        <f t="shared" si="1"/>
        <v>0</v>
      </c>
      <c r="E31" s="114"/>
      <c r="F31" s="101"/>
      <c r="G31" s="321">
        <f t="shared" si="5"/>
        <v>2018</v>
      </c>
      <c r="H31" s="316"/>
      <c r="I31" s="325"/>
      <c r="J31" s="294"/>
      <c r="K31" s="300"/>
      <c r="L31" s="302"/>
      <c r="M31" s="301"/>
      <c r="N31" s="301"/>
      <c r="O31" s="301"/>
      <c r="P31" s="301"/>
      <c r="Q31" s="301"/>
      <c r="R31" s="301"/>
      <c r="S31" s="301"/>
      <c r="T31" s="301"/>
      <c r="U31" s="40" t="b">
        <f t="shared" si="2"/>
        <v>1</v>
      </c>
      <c r="V31" s="384" t="str">
        <f t="shared" si="0"/>
        <v>No</v>
      </c>
      <c r="W31" s="74" t="s">
        <v>392</v>
      </c>
    </row>
    <row r="32" spans="1:23" ht="15.75" x14ac:dyDescent="0.3">
      <c r="A32" s="107">
        <v>25</v>
      </c>
      <c r="B32" s="114"/>
      <c r="C32" s="114"/>
      <c r="D32" s="114">
        <f t="shared" si="1"/>
        <v>0</v>
      </c>
      <c r="E32" s="114"/>
      <c r="F32" s="101"/>
      <c r="G32" s="321">
        <f t="shared" si="5"/>
        <v>2018</v>
      </c>
      <c r="H32" s="316"/>
      <c r="I32" s="325"/>
      <c r="J32" s="294"/>
      <c r="K32" s="300"/>
      <c r="L32" s="302"/>
      <c r="M32" s="301"/>
      <c r="N32" s="301"/>
      <c r="O32" s="301"/>
      <c r="P32" s="301"/>
      <c r="Q32" s="301"/>
      <c r="R32" s="301"/>
      <c r="S32" s="301"/>
      <c r="T32" s="301"/>
      <c r="U32" s="40" t="b">
        <f t="shared" si="2"/>
        <v>1</v>
      </c>
      <c r="V32" s="384" t="str">
        <f t="shared" si="0"/>
        <v>No</v>
      </c>
      <c r="W32" s="74" t="s">
        <v>393</v>
      </c>
    </row>
    <row r="33" spans="1:23" ht="15.75" x14ac:dyDescent="0.3">
      <c r="A33" s="107">
        <v>26</v>
      </c>
      <c r="B33" s="114"/>
      <c r="C33" s="114"/>
      <c r="D33" s="114">
        <f t="shared" si="1"/>
        <v>0</v>
      </c>
      <c r="E33" s="114"/>
      <c r="F33" s="101"/>
      <c r="G33" s="321">
        <f t="shared" si="5"/>
        <v>2018</v>
      </c>
      <c r="H33" s="316"/>
      <c r="I33" s="325"/>
      <c r="J33" s="294"/>
      <c r="K33" s="300"/>
      <c r="L33" s="302"/>
      <c r="M33" s="301"/>
      <c r="N33" s="301"/>
      <c r="O33" s="301"/>
      <c r="P33" s="301"/>
      <c r="Q33" s="301"/>
      <c r="R33" s="301"/>
      <c r="S33" s="301"/>
      <c r="T33" s="301"/>
      <c r="U33" s="40" t="b">
        <f t="shared" si="2"/>
        <v>1</v>
      </c>
      <c r="V33" s="384" t="str">
        <f t="shared" si="0"/>
        <v>No</v>
      </c>
      <c r="W33" s="74" t="s">
        <v>395</v>
      </c>
    </row>
    <row r="34" spans="1:23" ht="15.75" x14ac:dyDescent="0.3">
      <c r="A34" s="107">
        <v>27</v>
      </c>
      <c r="B34" s="114"/>
      <c r="C34" s="114"/>
      <c r="D34" s="114">
        <f t="shared" si="1"/>
        <v>0</v>
      </c>
      <c r="E34" s="114"/>
      <c r="F34" s="101"/>
      <c r="G34" s="321">
        <f t="shared" si="5"/>
        <v>2018</v>
      </c>
      <c r="H34" s="316"/>
      <c r="I34" s="325"/>
      <c r="J34" s="280"/>
      <c r="K34" s="300"/>
      <c r="L34" s="302"/>
      <c r="M34" s="301"/>
      <c r="N34" s="301"/>
      <c r="O34" s="301"/>
      <c r="P34" s="301"/>
      <c r="Q34" s="301"/>
      <c r="R34" s="301"/>
      <c r="S34" s="301"/>
      <c r="T34" s="301"/>
      <c r="U34" s="40" t="b">
        <f t="shared" si="2"/>
        <v>1</v>
      </c>
      <c r="V34" s="384" t="str">
        <f t="shared" si="0"/>
        <v>No</v>
      </c>
      <c r="W34" s="74" t="s">
        <v>396</v>
      </c>
    </row>
    <row r="35" spans="1:23" ht="15.75" x14ac:dyDescent="0.3">
      <c r="A35" s="107">
        <v>28</v>
      </c>
      <c r="B35" s="114"/>
      <c r="C35" s="114"/>
      <c r="D35" s="114">
        <f t="shared" si="1"/>
        <v>0</v>
      </c>
      <c r="E35" s="114"/>
      <c r="F35" s="101"/>
      <c r="G35" s="321">
        <f t="shared" si="5"/>
        <v>2018</v>
      </c>
      <c r="H35" s="316"/>
      <c r="I35" s="325"/>
      <c r="J35" s="444"/>
      <c r="K35" s="300"/>
      <c r="L35" s="302"/>
      <c r="M35" s="301"/>
      <c r="N35" s="301"/>
      <c r="O35" s="301"/>
      <c r="P35" s="301"/>
      <c r="Q35" s="301"/>
      <c r="R35" s="301"/>
      <c r="S35" s="301"/>
      <c r="T35" s="301"/>
      <c r="U35" s="40" t="b">
        <f t="shared" si="2"/>
        <v>1</v>
      </c>
      <c r="V35" s="384" t="str">
        <f t="shared" si="0"/>
        <v>No</v>
      </c>
      <c r="W35" s="74" t="s">
        <v>397</v>
      </c>
    </row>
    <row r="36" spans="1:23" ht="15.75" x14ac:dyDescent="0.3">
      <c r="A36" s="107">
        <v>29</v>
      </c>
      <c r="B36" s="114"/>
      <c r="C36" s="114"/>
      <c r="D36" s="114">
        <f t="shared" si="1"/>
        <v>0</v>
      </c>
      <c r="E36" s="114"/>
      <c r="F36" s="101"/>
      <c r="G36" s="321">
        <f t="shared" si="5"/>
        <v>2018</v>
      </c>
      <c r="H36" s="316"/>
      <c r="I36" s="325"/>
      <c r="J36" s="444"/>
      <c r="K36" s="300"/>
      <c r="L36" s="302"/>
      <c r="M36" s="301"/>
      <c r="N36" s="301"/>
      <c r="O36" s="301"/>
      <c r="P36" s="301"/>
      <c r="Q36" s="301"/>
      <c r="R36" s="301"/>
      <c r="S36" s="301"/>
      <c r="T36" s="301"/>
      <c r="U36" s="40" t="b">
        <f t="shared" si="2"/>
        <v>1</v>
      </c>
      <c r="V36" s="384" t="str">
        <f t="shared" si="0"/>
        <v>No</v>
      </c>
      <c r="W36" s="74" t="s">
        <v>398</v>
      </c>
    </row>
    <row r="37" spans="1:23" x14ac:dyDescent="0.25">
      <c r="A37" s="107">
        <v>30</v>
      </c>
      <c r="B37" s="114"/>
      <c r="C37" s="114"/>
      <c r="D37" s="114">
        <f t="shared" si="1"/>
        <v>0</v>
      </c>
      <c r="E37" s="114"/>
      <c r="F37" s="101"/>
      <c r="G37" s="321">
        <f t="shared" si="5"/>
        <v>2018</v>
      </c>
      <c r="H37" s="316"/>
      <c r="I37" s="325"/>
      <c r="J37" s="444"/>
      <c r="K37" s="300"/>
      <c r="L37" s="302"/>
      <c r="M37" s="301"/>
      <c r="N37" s="301"/>
      <c r="O37" s="301"/>
      <c r="P37" s="301"/>
      <c r="Q37" s="301"/>
      <c r="R37" s="301"/>
      <c r="S37" s="301"/>
      <c r="T37" s="301"/>
      <c r="U37" s="40" t="b">
        <f t="shared" si="2"/>
        <v>1</v>
      </c>
      <c r="V37" s="384" t="str">
        <f t="shared" si="0"/>
        <v>No</v>
      </c>
      <c r="W37" s="75" t="s">
        <v>399</v>
      </c>
    </row>
    <row r="38" spans="1:23" x14ac:dyDescent="0.25">
      <c r="A38" s="107">
        <v>31</v>
      </c>
      <c r="B38" s="114"/>
      <c r="C38" s="114"/>
      <c r="D38" s="114">
        <f t="shared" si="1"/>
        <v>0</v>
      </c>
      <c r="E38" s="114"/>
      <c r="F38" s="101"/>
      <c r="G38" s="321">
        <f t="shared" si="5"/>
        <v>2018</v>
      </c>
      <c r="H38" s="316"/>
      <c r="I38" s="325"/>
      <c r="J38" s="444"/>
      <c r="K38" s="300"/>
      <c r="L38" s="302"/>
      <c r="M38" s="301"/>
      <c r="N38" s="301"/>
      <c r="O38" s="301"/>
      <c r="P38" s="301"/>
      <c r="Q38" s="301"/>
      <c r="R38" s="301"/>
      <c r="S38" s="301"/>
      <c r="T38" s="301"/>
      <c r="U38" s="40" t="b">
        <f t="shared" si="2"/>
        <v>1</v>
      </c>
      <c r="V38" s="384" t="str">
        <f t="shared" si="0"/>
        <v>No</v>
      </c>
      <c r="W38" s="75" t="s">
        <v>400</v>
      </c>
    </row>
    <row r="39" spans="1:23" x14ac:dyDescent="0.25">
      <c r="A39" s="107">
        <v>32</v>
      </c>
      <c r="B39" s="114"/>
      <c r="C39" s="114"/>
      <c r="D39" s="114">
        <f t="shared" si="1"/>
        <v>0</v>
      </c>
      <c r="E39" s="114"/>
      <c r="F39" s="101"/>
      <c r="G39" s="321">
        <f t="shared" si="5"/>
        <v>2018</v>
      </c>
      <c r="H39" s="316"/>
      <c r="I39" s="325"/>
      <c r="J39" s="444"/>
      <c r="K39" s="300"/>
      <c r="L39" s="302"/>
      <c r="M39" s="301"/>
      <c r="N39" s="301"/>
      <c r="O39" s="301"/>
      <c r="P39" s="301"/>
      <c r="Q39" s="301"/>
      <c r="R39" s="301"/>
      <c r="S39" s="301"/>
      <c r="T39" s="301"/>
      <c r="U39" s="40" t="b">
        <f t="shared" si="2"/>
        <v>1</v>
      </c>
      <c r="V39" s="384" t="str">
        <f t="shared" si="0"/>
        <v>No</v>
      </c>
      <c r="W39" s="75" t="s">
        <v>401</v>
      </c>
    </row>
    <row r="40" spans="1:23" x14ac:dyDescent="0.25">
      <c r="A40" s="107">
        <v>33</v>
      </c>
      <c r="B40" s="114"/>
      <c r="C40" s="114"/>
      <c r="D40" s="114">
        <f t="shared" si="1"/>
        <v>0</v>
      </c>
      <c r="E40" s="114"/>
      <c r="F40" s="101"/>
      <c r="G40" s="321">
        <f t="shared" si="5"/>
        <v>2018</v>
      </c>
      <c r="H40" s="316"/>
      <c r="I40" s="325"/>
      <c r="J40" s="444"/>
      <c r="K40" s="300"/>
      <c r="L40" s="302"/>
      <c r="M40" s="301"/>
      <c r="N40" s="301"/>
      <c r="O40" s="301"/>
      <c r="P40" s="301"/>
      <c r="Q40" s="301"/>
      <c r="R40" s="301"/>
      <c r="S40" s="301"/>
      <c r="T40" s="301"/>
      <c r="U40" s="40" t="b">
        <f t="shared" si="2"/>
        <v>1</v>
      </c>
      <c r="V40" s="384" t="str">
        <f t="shared" si="0"/>
        <v>No</v>
      </c>
      <c r="W40" s="75" t="s">
        <v>402</v>
      </c>
    </row>
    <row r="41" spans="1:23" x14ac:dyDescent="0.25">
      <c r="A41" s="107">
        <v>34</v>
      </c>
      <c r="B41" s="114"/>
      <c r="C41" s="114"/>
      <c r="D41" s="114">
        <f t="shared" si="1"/>
        <v>0</v>
      </c>
      <c r="E41" s="114"/>
      <c r="F41" s="101"/>
      <c r="G41" s="321">
        <f t="shared" si="5"/>
        <v>2018</v>
      </c>
      <c r="H41" s="316"/>
      <c r="I41" s="325"/>
      <c r="J41" s="444"/>
      <c r="K41" s="300"/>
      <c r="L41" s="302"/>
      <c r="M41" s="301"/>
      <c r="N41" s="301"/>
      <c r="O41" s="301"/>
      <c r="P41" s="301"/>
      <c r="Q41" s="301"/>
      <c r="R41" s="301"/>
      <c r="S41" s="301"/>
      <c r="T41" s="301"/>
      <c r="U41" s="40" t="b">
        <f t="shared" si="2"/>
        <v>1</v>
      </c>
      <c r="V41" s="384" t="str">
        <f t="shared" si="0"/>
        <v>No</v>
      </c>
      <c r="W41" s="75" t="s">
        <v>403</v>
      </c>
    </row>
    <row r="42" spans="1:23" x14ac:dyDescent="0.25">
      <c r="A42" s="107">
        <v>35</v>
      </c>
      <c r="B42" s="114"/>
      <c r="C42" s="114"/>
      <c r="D42" s="114">
        <f t="shared" si="1"/>
        <v>0</v>
      </c>
      <c r="E42" s="114"/>
      <c r="F42" s="101"/>
      <c r="G42" s="321">
        <f t="shared" si="5"/>
        <v>2018</v>
      </c>
      <c r="H42" s="316"/>
      <c r="I42" s="325"/>
      <c r="J42" s="444"/>
      <c r="K42" s="300"/>
      <c r="L42" s="302"/>
      <c r="M42" s="301"/>
      <c r="N42" s="301"/>
      <c r="O42" s="301"/>
      <c r="P42" s="301"/>
      <c r="Q42" s="301"/>
      <c r="R42" s="301"/>
      <c r="S42" s="301"/>
      <c r="T42" s="301"/>
      <c r="U42" s="40" t="b">
        <f t="shared" si="2"/>
        <v>1</v>
      </c>
      <c r="V42" s="384" t="str">
        <f t="shared" si="0"/>
        <v>No</v>
      </c>
      <c r="W42" s="75" t="s">
        <v>404</v>
      </c>
    </row>
    <row r="43" spans="1:23" x14ac:dyDescent="0.25">
      <c r="A43" s="107">
        <v>36</v>
      </c>
      <c r="B43" s="114"/>
      <c r="C43" s="114"/>
      <c r="D43" s="114">
        <f t="shared" si="1"/>
        <v>0</v>
      </c>
      <c r="E43" s="114"/>
      <c r="F43" s="101"/>
      <c r="G43" s="321">
        <f t="shared" si="5"/>
        <v>2018</v>
      </c>
      <c r="H43" s="316"/>
      <c r="I43" s="325"/>
      <c r="J43" s="444"/>
      <c r="K43" s="300"/>
      <c r="L43" s="302"/>
      <c r="M43" s="301"/>
      <c r="N43" s="301"/>
      <c r="O43" s="301"/>
      <c r="P43" s="301"/>
      <c r="Q43" s="301"/>
      <c r="R43" s="301"/>
      <c r="S43" s="301"/>
      <c r="T43" s="301"/>
      <c r="U43" s="40" t="b">
        <f t="shared" si="2"/>
        <v>1</v>
      </c>
      <c r="V43" s="384" t="str">
        <f t="shared" si="0"/>
        <v>No</v>
      </c>
      <c r="W43" s="75" t="s">
        <v>405</v>
      </c>
    </row>
    <row r="44" spans="1:23" x14ac:dyDescent="0.25">
      <c r="A44" s="107">
        <v>37</v>
      </c>
      <c r="B44" s="114"/>
      <c r="C44" s="114"/>
      <c r="D44" s="114">
        <f t="shared" si="1"/>
        <v>0</v>
      </c>
      <c r="E44" s="114"/>
      <c r="F44" s="101"/>
      <c r="G44" s="321">
        <f t="shared" si="5"/>
        <v>2018</v>
      </c>
      <c r="H44" s="316"/>
      <c r="I44" s="325"/>
      <c r="J44" s="444"/>
      <c r="K44" s="300"/>
      <c r="L44" s="302"/>
      <c r="M44" s="301"/>
      <c r="N44" s="301"/>
      <c r="O44" s="301"/>
      <c r="P44" s="301"/>
      <c r="Q44" s="301"/>
      <c r="R44" s="301"/>
      <c r="S44" s="301"/>
      <c r="T44" s="301"/>
      <c r="U44" s="40" t="b">
        <f t="shared" si="2"/>
        <v>1</v>
      </c>
      <c r="V44" s="384" t="str">
        <f t="shared" si="0"/>
        <v>No</v>
      </c>
      <c r="W44" s="75" t="s">
        <v>406</v>
      </c>
    </row>
    <row r="45" spans="1:23" x14ac:dyDescent="0.25">
      <c r="A45" s="107">
        <v>38</v>
      </c>
      <c r="B45" s="114"/>
      <c r="C45" s="114"/>
      <c r="D45" s="114">
        <f t="shared" si="1"/>
        <v>0</v>
      </c>
      <c r="E45" s="114"/>
      <c r="F45" s="101"/>
      <c r="G45" s="321">
        <f t="shared" si="5"/>
        <v>2018</v>
      </c>
      <c r="H45" s="316"/>
      <c r="I45" s="325"/>
      <c r="J45" s="444"/>
      <c r="K45" s="300"/>
      <c r="L45" s="302"/>
      <c r="M45" s="301"/>
      <c r="N45" s="301"/>
      <c r="O45" s="301"/>
      <c r="P45" s="301"/>
      <c r="Q45" s="301"/>
      <c r="R45" s="301"/>
      <c r="S45" s="301"/>
      <c r="T45" s="301"/>
      <c r="U45" s="40" t="b">
        <f t="shared" si="2"/>
        <v>1</v>
      </c>
      <c r="V45" s="384" t="str">
        <f t="shared" si="0"/>
        <v>No</v>
      </c>
      <c r="W45" s="75" t="s">
        <v>407</v>
      </c>
    </row>
    <row r="46" spans="1:23" x14ac:dyDescent="0.25">
      <c r="A46" s="107">
        <v>39</v>
      </c>
      <c r="B46" s="114"/>
      <c r="C46" s="114"/>
      <c r="D46" s="114">
        <f t="shared" si="1"/>
        <v>0</v>
      </c>
      <c r="E46" s="114"/>
      <c r="F46" s="101"/>
      <c r="G46" s="321">
        <f t="shared" si="5"/>
        <v>2018</v>
      </c>
      <c r="H46" s="316"/>
      <c r="I46" s="325"/>
      <c r="J46" s="444"/>
      <c r="K46" s="300"/>
      <c r="L46" s="302"/>
      <c r="M46" s="301"/>
      <c r="N46" s="301"/>
      <c r="O46" s="301"/>
      <c r="P46" s="301"/>
      <c r="Q46" s="301"/>
      <c r="R46" s="301"/>
      <c r="S46" s="301"/>
      <c r="T46" s="301"/>
      <c r="U46" s="40" t="b">
        <f t="shared" si="2"/>
        <v>1</v>
      </c>
      <c r="V46" s="384" t="str">
        <f t="shared" si="0"/>
        <v>No</v>
      </c>
      <c r="W46" s="75" t="s">
        <v>408</v>
      </c>
    </row>
    <row r="47" spans="1:23" x14ac:dyDescent="0.25">
      <c r="A47" s="107">
        <v>40</v>
      </c>
      <c r="B47" s="114"/>
      <c r="C47" s="114"/>
      <c r="D47" s="114">
        <f t="shared" si="1"/>
        <v>0</v>
      </c>
      <c r="E47" s="114"/>
      <c r="F47" s="101"/>
      <c r="G47" s="321">
        <f t="shared" si="5"/>
        <v>2018</v>
      </c>
      <c r="H47" s="316"/>
      <c r="I47" s="325"/>
      <c r="J47" s="280"/>
      <c r="K47" s="300"/>
      <c r="L47" s="302"/>
      <c r="M47" s="301"/>
      <c r="N47" s="301"/>
      <c r="O47" s="301"/>
      <c r="P47" s="301"/>
      <c r="Q47" s="301"/>
      <c r="R47" s="301"/>
      <c r="S47" s="301"/>
      <c r="T47" s="301"/>
      <c r="U47" s="40" t="b">
        <f t="shared" si="2"/>
        <v>1</v>
      </c>
      <c r="V47" s="384" t="str">
        <f t="shared" si="0"/>
        <v>No</v>
      </c>
      <c r="W47" s="75" t="s">
        <v>409</v>
      </c>
    </row>
    <row r="48" spans="1:23" x14ac:dyDescent="0.25">
      <c r="A48" s="107">
        <v>41</v>
      </c>
      <c r="B48" s="114"/>
      <c r="C48" s="114"/>
      <c r="D48" s="114">
        <f t="shared" si="1"/>
        <v>0</v>
      </c>
      <c r="E48" s="114"/>
      <c r="F48" s="101"/>
      <c r="G48" s="321">
        <f t="shared" si="5"/>
        <v>2018</v>
      </c>
      <c r="H48" s="316"/>
      <c r="I48" s="325"/>
      <c r="J48" s="296"/>
      <c r="K48" s="300"/>
      <c r="L48" s="302"/>
      <c r="M48" s="301"/>
      <c r="N48" s="301"/>
      <c r="O48" s="301"/>
      <c r="P48" s="301"/>
      <c r="Q48" s="301"/>
      <c r="R48" s="301"/>
      <c r="S48" s="301"/>
      <c r="T48" s="301"/>
      <c r="U48" s="40" t="b">
        <f t="shared" si="2"/>
        <v>1</v>
      </c>
      <c r="V48" s="384" t="str">
        <f t="shared" si="0"/>
        <v>No</v>
      </c>
      <c r="W48" s="75" t="s">
        <v>410</v>
      </c>
    </row>
    <row r="49" spans="1:23" s="195" customFormat="1" x14ac:dyDescent="0.25">
      <c r="A49" s="107">
        <v>42</v>
      </c>
      <c r="B49" s="114"/>
      <c r="C49" s="114"/>
      <c r="D49" s="114">
        <f t="shared" si="1"/>
        <v>0</v>
      </c>
      <c r="E49" s="114"/>
      <c r="F49" s="101"/>
      <c r="G49" s="321">
        <f t="shared" si="5"/>
        <v>2018</v>
      </c>
      <c r="H49" s="317" t="s">
        <v>362</v>
      </c>
      <c r="I49" s="324"/>
      <c r="J49" s="293" t="s">
        <v>655</v>
      </c>
      <c r="K49" s="303" t="s">
        <v>658</v>
      </c>
      <c r="L49" s="304">
        <f t="shared" ref="L49:T49" si="6">SUM(L29:L48)</f>
        <v>0</v>
      </c>
      <c r="M49" s="304">
        <f t="shared" si="6"/>
        <v>0</v>
      </c>
      <c r="N49" s="304">
        <f t="shared" si="6"/>
        <v>0</v>
      </c>
      <c r="O49" s="304">
        <f t="shared" si="6"/>
        <v>0</v>
      </c>
      <c r="P49" s="304">
        <f t="shared" si="6"/>
        <v>0</v>
      </c>
      <c r="Q49" s="304">
        <f t="shared" si="6"/>
        <v>0</v>
      </c>
      <c r="R49" s="304">
        <f t="shared" si="6"/>
        <v>0</v>
      </c>
      <c r="S49" s="304">
        <f t="shared" si="6"/>
        <v>0</v>
      </c>
      <c r="T49" s="304">
        <f t="shared" si="6"/>
        <v>0</v>
      </c>
      <c r="U49" s="40" t="b">
        <f t="shared" si="2"/>
        <v>1</v>
      </c>
      <c r="V49" s="384" t="str">
        <f t="shared" si="0"/>
        <v>No</v>
      </c>
      <c r="W49" s="75" t="s">
        <v>411</v>
      </c>
    </row>
    <row r="50" spans="1:23" x14ac:dyDescent="0.25">
      <c r="A50" s="107">
        <v>43</v>
      </c>
      <c r="B50" s="114"/>
      <c r="C50" s="114"/>
      <c r="D50" s="114">
        <f t="shared" si="1"/>
        <v>0</v>
      </c>
      <c r="E50" s="114"/>
      <c r="F50" s="101"/>
      <c r="G50" s="321">
        <f t="shared" si="5"/>
        <v>2018</v>
      </c>
      <c r="H50" s="318"/>
      <c r="I50" s="325"/>
      <c r="J50" s="294"/>
      <c r="K50" s="300"/>
      <c r="L50" s="302"/>
      <c r="M50" s="301"/>
      <c r="N50" s="301"/>
      <c r="O50" s="301"/>
      <c r="P50" s="301"/>
      <c r="Q50" s="301"/>
      <c r="R50" s="301"/>
      <c r="S50" s="301"/>
      <c r="T50" s="301"/>
      <c r="U50" s="40" t="b">
        <f t="shared" si="2"/>
        <v>1</v>
      </c>
      <c r="V50" s="384" t="str">
        <f t="shared" si="0"/>
        <v>No</v>
      </c>
      <c r="W50" s="75" t="s">
        <v>412</v>
      </c>
    </row>
    <row r="51" spans="1:23" x14ac:dyDescent="0.25">
      <c r="A51" s="107">
        <v>44</v>
      </c>
      <c r="B51" s="114"/>
      <c r="C51" s="114"/>
      <c r="D51" s="114">
        <f t="shared" si="1"/>
        <v>0</v>
      </c>
      <c r="E51" s="114"/>
      <c r="F51" s="101"/>
      <c r="G51" s="321">
        <f t="shared" si="5"/>
        <v>2018</v>
      </c>
      <c r="H51" s="316"/>
      <c r="I51" s="326"/>
      <c r="J51" s="280"/>
      <c r="K51" s="300"/>
      <c r="L51" s="302"/>
      <c r="M51" s="301"/>
      <c r="N51" s="301"/>
      <c r="O51" s="301"/>
      <c r="P51" s="301"/>
      <c r="Q51" s="301"/>
      <c r="R51" s="301"/>
      <c r="S51" s="301"/>
      <c r="T51" s="301"/>
      <c r="U51" s="40" t="b">
        <f t="shared" si="2"/>
        <v>1</v>
      </c>
      <c r="V51" s="384" t="str">
        <f t="shared" si="0"/>
        <v>No</v>
      </c>
      <c r="W51" s="75" t="s">
        <v>413</v>
      </c>
    </row>
    <row r="52" spans="1:23" x14ac:dyDescent="0.25">
      <c r="A52" s="107">
        <v>45</v>
      </c>
      <c r="B52" s="114"/>
      <c r="C52" s="114"/>
      <c r="D52" s="114">
        <f t="shared" si="1"/>
        <v>0</v>
      </c>
      <c r="E52" s="114"/>
      <c r="F52" s="101"/>
      <c r="G52" s="321">
        <f t="shared" si="5"/>
        <v>2018</v>
      </c>
      <c r="H52" s="316"/>
      <c r="I52" s="326"/>
      <c r="J52" s="280"/>
      <c r="K52" s="300"/>
      <c r="L52" s="302"/>
      <c r="M52" s="301"/>
      <c r="N52" s="301"/>
      <c r="O52" s="301"/>
      <c r="P52" s="301"/>
      <c r="Q52" s="301"/>
      <c r="R52" s="301"/>
      <c r="S52" s="301"/>
      <c r="T52" s="301"/>
      <c r="U52" s="40" t="b">
        <f t="shared" si="2"/>
        <v>1</v>
      </c>
      <c r="V52" s="384" t="str">
        <f t="shared" si="0"/>
        <v>No</v>
      </c>
      <c r="W52" s="75" t="s">
        <v>414</v>
      </c>
    </row>
    <row r="53" spans="1:23" x14ac:dyDescent="0.25">
      <c r="A53" s="107">
        <v>46</v>
      </c>
      <c r="B53" s="114"/>
      <c r="C53" s="114"/>
      <c r="D53" s="114">
        <f t="shared" si="1"/>
        <v>0</v>
      </c>
      <c r="E53" s="114"/>
      <c r="F53" s="101"/>
      <c r="G53" s="321">
        <f t="shared" si="5"/>
        <v>2018</v>
      </c>
      <c r="H53" s="319"/>
      <c r="I53" s="328"/>
      <c r="J53" s="292"/>
      <c r="K53" s="300"/>
      <c r="L53" s="302"/>
      <c r="M53" s="301"/>
      <c r="N53" s="301"/>
      <c r="O53" s="301"/>
      <c r="P53" s="301"/>
      <c r="Q53" s="301"/>
      <c r="R53" s="301"/>
      <c r="S53" s="301"/>
      <c r="T53" s="301"/>
      <c r="U53" s="40" t="b">
        <f t="shared" si="2"/>
        <v>1</v>
      </c>
      <c r="V53" s="384" t="str">
        <f t="shared" si="0"/>
        <v>No</v>
      </c>
      <c r="W53" s="75" t="s">
        <v>415</v>
      </c>
    </row>
    <row r="54" spans="1:23" x14ac:dyDescent="0.25">
      <c r="A54" s="107">
        <v>47</v>
      </c>
      <c r="B54" s="114"/>
      <c r="C54" s="114"/>
      <c r="D54" s="114">
        <f t="shared" si="1"/>
        <v>0</v>
      </c>
      <c r="E54" s="114"/>
      <c r="F54" s="101"/>
      <c r="G54" s="321">
        <f t="shared" si="5"/>
        <v>2018</v>
      </c>
      <c r="H54" s="319"/>
      <c r="I54" s="328"/>
      <c r="J54" s="292"/>
      <c r="K54" s="300"/>
      <c r="L54" s="302"/>
      <c r="M54" s="301"/>
      <c r="N54" s="301"/>
      <c r="O54" s="301"/>
      <c r="P54" s="301"/>
      <c r="Q54" s="301"/>
      <c r="R54" s="301"/>
      <c r="S54" s="301"/>
      <c r="T54" s="301"/>
      <c r="U54" s="40" t="b">
        <f t="shared" ref="U54:U69" si="7">IF((COUNTBLANK(H54:T54))=13,TRUE,IF((COUNTBLANK(J54:M54))=0,IF(COUNTBLANK(P54:S54)=0,IF(S54=0,IF(ISBLANK(T54),FALSE,TRUE),TRUE))))</f>
        <v>1</v>
      </c>
      <c r="V54" s="384" t="str">
        <f t="shared" si="0"/>
        <v>No</v>
      </c>
      <c r="W54" s="75" t="s">
        <v>416</v>
      </c>
    </row>
    <row r="55" spans="1:23" x14ac:dyDescent="0.25">
      <c r="A55" s="107">
        <v>48</v>
      </c>
      <c r="B55" s="114"/>
      <c r="C55" s="114"/>
      <c r="D55" s="114">
        <f t="shared" si="1"/>
        <v>0</v>
      </c>
      <c r="E55" s="114"/>
      <c r="F55" s="101"/>
      <c r="G55" s="321">
        <f t="shared" si="5"/>
        <v>2018</v>
      </c>
      <c r="H55" s="319"/>
      <c r="I55" s="328"/>
      <c r="J55" s="292"/>
      <c r="K55" s="300"/>
      <c r="L55" s="302"/>
      <c r="M55" s="301"/>
      <c r="N55" s="301"/>
      <c r="O55" s="301"/>
      <c r="P55" s="301"/>
      <c r="Q55" s="301"/>
      <c r="R55" s="301"/>
      <c r="S55" s="301"/>
      <c r="T55" s="301"/>
      <c r="U55" s="40" t="b">
        <f t="shared" si="7"/>
        <v>1</v>
      </c>
      <c r="V55" s="384" t="str">
        <f t="shared" si="0"/>
        <v>No</v>
      </c>
      <c r="W55" s="75" t="s">
        <v>417</v>
      </c>
    </row>
    <row r="56" spans="1:23" x14ac:dyDescent="0.25">
      <c r="A56" s="107">
        <v>49</v>
      </c>
      <c r="B56" s="114"/>
      <c r="C56" s="114"/>
      <c r="D56" s="114">
        <f t="shared" si="1"/>
        <v>0</v>
      </c>
      <c r="E56" s="114"/>
      <c r="F56" s="101"/>
      <c r="G56" s="321">
        <f t="shared" si="5"/>
        <v>2018</v>
      </c>
      <c r="H56" s="319"/>
      <c r="I56" s="328"/>
      <c r="J56" s="292"/>
      <c r="K56" s="300"/>
      <c r="L56" s="302"/>
      <c r="M56" s="301"/>
      <c r="N56" s="301"/>
      <c r="O56" s="301"/>
      <c r="P56" s="301"/>
      <c r="Q56" s="301"/>
      <c r="R56" s="301"/>
      <c r="S56" s="301"/>
      <c r="T56" s="301"/>
      <c r="U56" s="40" t="b">
        <f t="shared" si="7"/>
        <v>1</v>
      </c>
      <c r="V56" s="384" t="str">
        <f t="shared" si="0"/>
        <v>No</v>
      </c>
      <c r="W56" s="75" t="s">
        <v>418</v>
      </c>
    </row>
    <row r="57" spans="1:23" x14ac:dyDescent="0.25">
      <c r="A57" s="107">
        <v>50</v>
      </c>
      <c r="B57" s="114"/>
      <c r="C57" s="114"/>
      <c r="D57" s="114">
        <f t="shared" si="1"/>
        <v>0</v>
      </c>
      <c r="E57" s="114"/>
      <c r="F57" s="101"/>
      <c r="G57" s="321">
        <f t="shared" si="5"/>
        <v>2018</v>
      </c>
      <c r="H57" s="319"/>
      <c r="I57" s="328"/>
      <c r="J57" s="292"/>
      <c r="K57" s="300"/>
      <c r="L57" s="302"/>
      <c r="M57" s="301"/>
      <c r="N57" s="301"/>
      <c r="O57" s="301"/>
      <c r="P57" s="301"/>
      <c r="Q57" s="301"/>
      <c r="R57" s="301"/>
      <c r="S57" s="301"/>
      <c r="T57" s="301"/>
      <c r="U57" s="40" t="b">
        <f t="shared" si="7"/>
        <v>1</v>
      </c>
      <c r="V57" s="384" t="str">
        <f t="shared" si="0"/>
        <v>No</v>
      </c>
      <c r="W57" s="75" t="s">
        <v>419</v>
      </c>
    </row>
    <row r="58" spans="1:23" x14ac:dyDescent="0.25">
      <c r="A58" s="107">
        <v>51</v>
      </c>
      <c r="B58" s="114"/>
      <c r="C58" s="114"/>
      <c r="D58" s="114">
        <f t="shared" si="1"/>
        <v>0</v>
      </c>
      <c r="E58" s="114"/>
      <c r="F58" s="101"/>
      <c r="G58" s="321">
        <f t="shared" si="5"/>
        <v>2018</v>
      </c>
      <c r="H58" s="319"/>
      <c r="I58" s="328"/>
      <c r="J58" s="292"/>
      <c r="K58" s="300"/>
      <c r="L58" s="302"/>
      <c r="M58" s="301"/>
      <c r="N58" s="301"/>
      <c r="O58" s="301"/>
      <c r="P58" s="301"/>
      <c r="Q58" s="301"/>
      <c r="R58" s="301"/>
      <c r="S58" s="301"/>
      <c r="T58" s="301"/>
      <c r="U58" s="40" t="b">
        <f t="shared" si="7"/>
        <v>1</v>
      </c>
      <c r="V58" s="384" t="str">
        <f t="shared" si="0"/>
        <v>No</v>
      </c>
      <c r="W58" s="75" t="s">
        <v>420</v>
      </c>
    </row>
    <row r="59" spans="1:23" x14ac:dyDescent="0.25">
      <c r="A59" s="107">
        <v>52</v>
      </c>
      <c r="B59" s="114"/>
      <c r="C59" s="114"/>
      <c r="D59" s="114">
        <f t="shared" si="1"/>
        <v>0</v>
      </c>
      <c r="E59" s="114"/>
      <c r="F59" s="101"/>
      <c r="G59" s="321">
        <f t="shared" si="5"/>
        <v>2018</v>
      </c>
      <c r="H59" s="319"/>
      <c r="I59" s="328"/>
      <c r="J59" s="292"/>
      <c r="K59" s="300"/>
      <c r="L59" s="302"/>
      <c r="M59" s="301"/>
      <c r="N59" s="301"/>
      <c r="O59" s="301"/>
      <c r="P59" s="301"/>
      <c r="Q59" s="301"/>
      <c r="R59" s="301"/>
      <c r="S59" s="301"/>
      <c r="T59" s="301"/>
      <c r="U59" s="40" t="b">
        <f t="shared" si="7"/>
        <v>1</v>
      </c>
      <c r="V59" s="384" t="str">
        <f t="shared" si="0"/>
        <v>No</v>
      </c>
      <c r="W59" s="75" t="s">
        <v>421</v>
      </c>
    </row>
    <row r="60" spans="1:23" x14ac:dyDescent="0.25">
      <c r="A60" s="107">
        <v>53</v>
      </c>
      <c r="B60" s="114"/>
      <c r="C60" s="114"/>
      <c r="D60" s="114">
        <f t="shared" si="1"/>
        <v>0</v>
      </c>
      <c r="E60" s="114"/>
      <c r="F60" s="101"/>
      <c r="G60" s="321">
        <f t="shared" si="5"/>
        <v>2018</v>
      </c>
      <c r="H60" s="319"/>
      <c r="I60" s="328"/>
      <c r="J60" s="292"/>
      <c r="K60" s="300"/>
      <c r="L60" s="302"/>
      <c r="M60" s="301"/>
      <c r="N60" s="301"/>
      <c r="O60" s="301"/>
      <c r="P60" s="301"/>
      <c r="Q60" s="301"/>
      <c r="R60" s="301"/>
      <c r="S60" s="301"/>
      <c r="T60" s="301"/>
      <c r="U60" s="40" t="b">
        <f t="shared" si="7"/>
        <v>1</v>
      </c>
      <c r="V60" s="384" t="str">
        <f t="shared" si="0"/>
        <v>No</v>
      </c>
      <c r="W60" s="75" t="s">
        <v>422</v>
      </c>
    </row>
    <row r="61" spans="1:23" x14ac:dyDescent="0.25">
      <c r="A61" s="107">
        <v>54</v>
      </c>
      <c r="B61" s="114"/>
      <c r="C61" s="114"/>
      <c r="D61" s="114">
        <f t="shared" si="1"/>
        <v>0</v>
      </c>
      <c r="E61" s="114"/>
      <c r="F61" s="101"/>
      <c r="G61" s="321">
        <f t="shared" si="5"/>
        <v>2018</v>
      </c>
      <c r="H61" s="319"/>
      <c r="I61" s="328"/>
      <c r="J61" s="292"/>
      <c r="K61" s="300"/>
      <c r="L61" s="302"/>
      <c r="M61" s="301"/>
      <c r="N61" s="301"/>
      <c r="O61" s="301"/>
      <c r="P61" s="301"/>
      <c r="Q61" s="301"/>
      <c r="R61" s="301"/>
      <c r="S61" s="301"/>
      <c r="T61" s="301"/>
      <c r="U61" s="40" t="b">
        <f t="shared" si="7"/>
        <v>1</v>
      </c>
      <c r="V61" s="384" t="str">
        <f t="shared" si="0"/>
        <v>No</v>
      </c>
      <c r="W61" s="75" t="s">
        <v>423</v>
      </c>
    </row>
    <row r="62" spans="1:23" x14ac:dyDescent="0.25">
      <c r="A62" s="107">
        <v>55</v>
      </c>
      <c r="B62" s="114"/>
      <c r="C62" s="114"/>
      <c r="D62" s="114">
        <f t="shared" si="1"/>
        <v>0</v>
      </c>
      <c r="E62" s="114"/>
      <c r="F62" s="101"/>
      <c r="G62" s="321">
        <f t="shared" si="5"/>
        <v>2018</v>
      </c>
      <c r="H62" s="319"/>
      <c r="I62" s="328"/>
      <c r="J62" s="292"/>
      <c r="K62" s="300"/>
      <c r="L62" s="302"/>
      <c r="M62" s="301"/>
      <c r="N62" s="301"/>
      <c r="O62" s="301"/>
      <c r="P62" s="301"/>
      <c r="Q62" s="301"/>
      <c r="R62" s="301"/>
      <c r="S62" s="301"/>
      <c r="T62" s="301"/>
      <c r="U62" s="40" t="b">
        <f t="shared" si="7"/>
        <v>1</v>
      </c>
      <c r="V62" s="384" t="str">
        <f t="shared" si="0"/>
        <v>No</v>
      </c>
      <c r="W62" s="75" t="s">
        <v>424</v>
      </c>
    </row>
    <row r="63" spans="1:23" x14ac:dyDescent="0.25">
      <c r="A63" s="107">
        <v>56</v>
      </c>
      <c r="B63" s="114"/>
      <c r="C63" s="114"/>
      <c r="D63" s="114">
        <f t="shared" si="1"/>
        <v>0</v>
      </c>
      <c r="E63" s="114"/>
      <c r="F63" s="101"/>
      <c r="G63" s="321">
        <f t="shared" si="5"/>
        <v>2018</v>
      </c>
      <c r="H63" s="319"/>
      <c r="I63" s="328"/>
      <c r="J63" s="292"/>
      <c r="K63" s="300"/>
      <c r="L63" s="302"/>
      <c r="M63" s="301"/>
      <c r="N63" s="301"/>
      <c r="O63" s="301"/>
      <c r="P63" s="301"/>
      <c r="Q63" s="301"/>
      <c r="R63" s="301"/>
      <c r="S63" s="301"/>
      <c r="T63" s="301"/>
      <c r="U63" s="40" t="b">
        <f t="shared" si="7"/>
        <v>1</v>
      </c>
      <c r="V63" s="384" t="str">
        <f t="shared" si="0"/>
        <v>No</v>
      </c>
      <c r="W63" s="76" t="s">
        <v>653</v>
      </c>
    </row>
    <row r="64" spans="1:23" ht="15.75" x14ac:dyDescent="0.3">
      <c r="A64" s="107">
        <v>57</v>
      </c>
      <c r="B64" s="114"/>
      <c r="C64" s="114"/>
      <c r="D64" s="114">
        <f t="shared" si="1"/>
        <v>0</v>
      </c>
      <c r="E64" s="114"/>
      <c r="F64" s="101"/>
      <c r="G64" s="321">
        <f t="shared" si="5"/>
        <v>2018</v>
      </c>
      <c r="H64" s="319"/>
      <c r="I64" s="328"/>
      <c r="J64" s="292"/>
      <c r="K64" s="300"/>
      <c r="L64" s="302"/>
      <c r="M64" s="301"/>
      <c r="N64" s="301"/>
      <c r="O64" s="301"/>
      <c r="P64" s="301"/>
      <c r="Q64" s="301"/>
      <c r="R64" s="301"/>
      <c r="S64" s="301"/>
      <c r="T64" s="301"/>
      <c r="U64" s="40" t="b">
        <f t="shared" si="7"/>
        <v>1</v>
      </c>
      <c r="V64" s="384" t="str">
        <f t="shared" si="0"/>
        <v>No</v>
      </c>
      <c r="W64" s="73"/>
    </row>
    <row r="65" spans="1:23" ht="15.75" x14ac:dyDescent="0.3">
      <c r="A65" s="107">
        <v>58</v>
      </c>
      <c r="B65" s="114"/>
      <c r="C65" s="114"/>
      <c r="D65" s="114">
        <f t="shared" si="1"/>
        <v>0</v>
      </c>
      <c r="E65" s="114"/>
      <c r="F65" s="101"/>
      <c r="G65" s="321">
        <f t="shared" si="5"/>
        <v>2018</v>
      </c>
      <c r="H65" s="319"/>
      <c r="I65" s="328"/>
      <c r="J65" s="292"/>
      <c r="K65" s="300"/>
      <c r="L65" s="302"/>
      <c r="M65" s="301"/>
      <c r="N65" s="301"/>
      <c r="O65" s="301"/>
      <c r="P65" s="301"/>
      <c r="Q65" s="301"/>
      <c r="R65" s="301"/>
      <c r="S65" s="301"/>
      <c r="T65" s="301"/>
      <c r="U65" s="40" t="b">
        <f t="shared" si="7"/>
        <v>1</v>
      </c>
      <c r="V65" s="384" t="str">
        <f t="shared" si="0"/>
        <v>No</v>
      </c>
      <c r="W65" s="73"/>
    </row>
    <row r="66" spans="1:23" ht="15.75" x14ac:dyDescent="0.3">
      <c r="A66" s="107">
        <v>59</v>
      </c>
      <c r="B66" s="114"/>
      <c r="C66" s="114"/>
      <c r="D66" s="114">
        <f t="shared" si="1"/>
        <v>0</v>
      </c>
      <c r="E66" s="114"/>
      <c r="F66" s="101"/>
      <c r="G66" s="321">
        <f t="shared" si="5"/>
        <v>2018</v>
      </c>
      <c r="H66" s="319"/>
      <c r="I66" s="328"/>
      <c r="J66" s="292"/>
      <c r="K66" s="300"/>
      <c r="L66" s="302"/>
      <c r="M66" s="301"/>
      <c r="N66" s="301"/>
      <c r="O66" s="301"/>
      <c r="P66" s="301"/>
      <c r="Q66" s="301"/>
      <c r="R66" s="301"/>
      <c r="S66" s="301"/>
      <c r="T66" s="301"/>
      <c r="U66" s="40" t="b">
        <f t="shared" si="7"/>
        <v>1</v>
      </c>
      <c r="V66" s="384" t="str">
        <f t="shared" si="0"/>
        <v>No</v>
      </c>
      <c r="W66" s="73"/>
    </row>
    <row r="67" spans="1:23" ht="15.75" x14ac:dyDescent="0.3">
      <c r="A67" s="107">
        <v>60</v>
      </c>
      <c r="B67" s="114"/>
      <c r="C67" s="114"/>
      <c r="D67" s="114">
        <f t="shared" si="1"/>
        <v>0</v>
      </c>
      <c r="E67" s="114"/>
      <c r="F67" s="101"/>
      <c r="G67" s="321">
        <f t="shared" si="5"/>
        <v>2018</v>
      </c>
      <c r="H67" s="319"/>
      <c r="I67" s="328"/>
      <c r="J67" s="292"/>
      <c r="K67" s="300"/>
      <c r="L67" s="302"/>
      <c r="M67" s="301"/>
      <c r="N67" s="301"/>
      <c r="O67" s="301"/>
      <c r="P67" s="301"/>
      <c r="Q67" s="301"/>
      <c r="R67" s="301"/>
      <c r="S67" s="301"/>
      <c r="T67" s="301"/>
      <c r="U67" s="40" t="b">
        <f t="shared" si="7"/>
        <v>1</v>
      </c>
      <c r="V67" s="384" t="str">
        <f t="shared" si="0"/>
        <v>No</v>
      </c>
      <c r="W67" s="73"/>
    </row>
    <row r="68" spans="1:23" ht="15.75" x14ac:dyDescent="0.3">
      <c r="A68" s="107">
        <v>61</v>
      </c>
      <c r="B68" s="114"/>
      <c r="C68" s="114"/>
      <c r="D68" s="114">
        <f t="shared" si="1"/>
        <v>0</v>
      </c>
      <c r="E68" s="114"/>
      <c r="F68" s="101"/>
      <c r="G68" s="321">
        <f t="shared" si="5"/>
        <v>2018</v>
      </c>
      <c r="H68" s="319"/>
      <c r="I68" s="328"/>
      <c r="J68" s="292"/>
      <c r="K68" s="300"/>
      <c r="L68" s="302"/>
      <c r="M68" s="301"/>
      <c r="N68" s="301"/>
      <c r="O68" s="301"/>
      <c r="P68" s="301"/>
      <c r="Q68" s="301"/>
      <c r="R68" s="301"/>
      <c r="S68" s="301"/>
      <c r="T68" s="301"/>
      <c r="U68" s="40" t="b">
        <f t="shared" si="7"/>
        <v>1</v>
      </c>
      <c r="V68" s="384" t="str">
        <f t="shared" si="0"/>
        <v>No</v>
      </c>
      <c r="W68" s="73"/>
    </row>
    <row r="69" spans="1:23" ht="15.75" x14ac:dyDescent="0.3">
      <c r="A69" s="107">
        <v>62</v>
      </c>
      <c r="B69" s="114"/>
      <c r="C69" s="114"/>
      <c r="D69" s="114">
        <f t="shared" si="1"/>
        <v>0</v>
      </c>
      <c r="E69" s="114"/>
      <c r="F69" s="101"/>
      <c r="G69" s="321">
        <f t="shared" si="5"/>
        <v>2018</v>
      </c>
      <c r="H69" s="319"/>
      <c r="I69" s="328"/>
      <c r="J69" s="292"/>
      <c r="K69" s="300"/>
      <c r="L69" s="302"/>
      <c r="M69" s="301"/>
      <c r="N69" s="301"/>
      <c r="O69" s="301"/>
      <c r="P69" s="301"/>
      <c r="Q69" s="301"/>
      <c r="R69" s="301"/>
      <c r="S69" s="301"/>
      <c r="T69" s="301"/>
      <c r="U69" s="40" t="b">
        <f t="shared" si="7"/>
        <v>1</v>
      </c>
      <c r="V69" s="384" t="str">
        <f t="shared" si="0"/>
        <v>No</v>
      </c>
      <c r="W69" s="73"/>
    </row>
    <row r="70" spans="1:23" s="195" customFormat="1" ht="15.75" x14ac:dyDescent="0.3">
      <c r="A70" s="107">
        <v>63</v>
      </c>
      <c r="B70" s="114"/>
      <c r="C70" s="114"/>
      <c r="D70" s="114">
        <f t="shared" si="1"/>
        <v>0</v>
      </c>
      <c r="E70" s="114"/>
      <c r="F70" s="101"/>
      <c r="G70" s="321">
        <f t="shared" si="5"/>
        <v>2018</v>
      </c>
      <c r="H70" s="320" t="s">
        <v>364</v>
      </c>
      <c r="I70" s="329"/>
      <c r="J70" s="297" t="s">
        <v>656</v>
      </c>
      <c r="K70" s="305" t="s">
        <v>658</v>
      </c>
      <c r="L70" s="452">
        <f>SUM(L50:L69)</f>
        <v>0</v>
      </c>
      <c r="M70" s="452">
        <f t="shared" ref="M70:T70" si="8">SUM(M50:M69)</f>
        <v>0</v>
      </c>
      <c r="N70" s="452">
        <f t="shared" si="8"/>
        <v>0</v>
      </c>
      <c r="O70" s="452">
        <f t="shared" si="8"/>
        <v>0</v>
      </c>
      <c r="P70" s="452">
        <f t="shared" si="8"/>
        <v>0</v>
      </c>
      <c r="Q70" s="452">
        <f t="shared" si="8"/>
        <v>0</v>
      </c>
      <c r="R70" s="452">
        <f t="shared" si="8"/>
        <v>0</v>
      </c>
      <c r="S70" s="452">
        <f t="shared" si="8"/>
        <v>0</v>
      </c>
      <c r="T70" s="452">
        <f t="shared" si="8"/>
        <v>0</v>
      </c>
      <c r="U70" s="40" t="b">
        <f t="shared" si="2"/>
        <v>1</v>
      </c>
      <c r="V70" s="384" t="str">
        <f t="shared" si="0"/>
        <v>No</v>
      </c>
      <c r="W70" s="194"/>
    </row>
    <row r="71" spans="1:23" ht="15.75" x14ac:dyDescent="0.3">
      <c r="A71" s="107">
        <v>64</v>
      </c>
      <c r="B71" s="114"/>
      <c r="C71" s="114"/>
      <c r="D71" s="114">
        <f t="shared" si="1"/>
        <v>0</v>
      </c>
      <c r="E71" s="114"/>
      <c r="F71" s="101"/>
      <c r="G71" s="321">
        <f t="shared" si="5"/>
        <v>2018</v>
      </c>
      <c r="H71" s="317" t="s">
        <v>657</v>
      </c>
      <c r="I71" s="324"/>
      <c r="J71" s="298" t="s">
        <v>659</v>
      </c>
      <c r="K71" s="306" t="s">
        <v>658</v>
      </c>
      <c r="L71" s="307">
        <f>SUM(L49,L70)</f>
        <v>0</v>
      </c>
      <c r="M71" s="304">
        <f t="shared" ref="M71:T71" si="9">SUM(M49,M70)</f>
        <v>0</v>
      </c>
      <c r="N71" s="304">
        <f t="shared" si="9"/>
        <v>0</v>
      </c>
      <c r="O71" s="304">
        <f t="shared" si="9"/>
        <v>0</v>
      </c>
      <c r="P71" s="304">
        <f t="shared" si="9"/>
        <v>0</v>
      </c>
      <c r="Q71" s="304">
        <f t="shared" si="9"/>
        <v>0</v>
      </c>
      <c r="R71" s="304">
        <f t="shared" si="9"/>
        <v>0</v>
      </c>
      <c r="S71" s="304">
        <f t="shared" si="9"/>
        <v>0</v>
      </c>
      <c r="T71" s="304">
        <f t="shared" si="9"/>
        <v>0</v>
      </c>
      <c r="U71" s="40" t="b">
        <f t="shared" si="2"/>
        <v>1</v>
      </c>
      <c r="V71" s="384" t="str">
        <f t="shared" si="0"/>
        <v>No</v>
      </c>
      <c r="W71" s="73"/>
    </row>
    <row r="72" spans="1:23" ht="15.75" x14ac:dyDescent="0.3">
      <c r="A72" s="107">
        <v>65</v>
      </c>
      <c r="B72" s="114"/>
      <c r="C72" s="114"/>
      <c r="D72" s="114">
        <f t="shared" si="1"/>
        <v>0</v>
      </c>
      <c r="E72" s="114"/>
      <c r="F72" s="101"/>
      <c r="G72" s="321">
        <f t="shared" si="5"/>
        <v>2018</v>
      </c>
      <c r="H72" s="318"/>
      <c r="I72" s="325"/>
      <c r="J72" s="294"/>
      <c r="K72" s="300"/>
      <c r="L72" s="302"/>
      <c r="M72" s="301"/>
      <c r="N72" s="301"/>
      <c r="O72" s="301"/>
      <c r="P72" s="301"/>
      <c r="Q72" s="301"/>
      <c r="R72" s="301"/>
      <c r="S72" s="301"/>
      <c r="T72" s="301"/>
      <c r="U72" s="40" t="b">
        <f t="shared" ref="U72:U79" si="10">IF((COUNTBLANK(H72:T72))=13,TRUE,IF((COUNTBLANK(J72:M72))=0,IF(COUNTBLANK(P72:S72)=0,IF(S72=0,IF(ISBLANK(T72),FALSE,TRUE),TRUE))))</f>
        <v>1</v>
      </c>
      <c r="V72" s="384" t="str">
        <f t="shared" si="0"/>
        <v>No</v>
      </c>
      <c r="W72" s="73"/>
    </row>
    <row r="73" spans="1:23" ht="15.75" x14ac:dyDescent="0.3">
      <c r="A73" s="107">
        <v>66</v>
      </c>
      <c r="B73" s="114"/>
      <c r="C73" s="114"/>
      <c r="D73" s="114">
        <f t="shared" ref="D73:D138" si="11">IF($V73="Yes",1,0)</f>
        <v>0</v>
      </c>
      <c r="E73" s="114"/>
      <c r="F73" s="101"/>
      <c r="G73" s="321">
        <f t="shared" si="5"/>
        <v>2018</v>
      </c>
      <c r="H73" s="318"/>
      <c r="I73" s="325"/>
      <c r="J73" s="294"/>
      <c r="K73" s="300"/>
      <c r="L73" s="302"/>
      <c r="M73" s="301"/>
      <c r="N73" s="301"/>
      <c r="O73" s="301"/>
      <c r="P73" s="301"/>
      <c r="Q73" s="301"/>
      <c r="R73" s="301"/>
      <c r="S73" s="301"/>
      <c r="T73" s="301"/>
      <c r="U73" s="40" t="b">
        <f t="shared" si="10"/>
        <v>1</v>
      </c>
      <c r="V73" s="384" t="str">
        <f t="shared" si="0"/>
        <v>No</v>
      </c>
      <c r="W73" s="73"/>
    </row>
    <row r="74" spans="1:23" ht="15.75" x14ac:dyDescent="0.3">
      <c r="A74" s="107">
        <v>67</v>
      </c>
      <c r="B74" s="114"/>
      <c r="C74" s="114"/>
      <c r="D74" s="114">
        <f t="shared" si="11"/>
        <v>0</v>
      </c>
      <c r="E74" s="114"/>
      <c r="F74" s="101"/>
      <c r="G74" s="321">
        <f t="shared" si="5"/>
        <v>2018</v>
      </c>
      <c r="H74" s="318"/>
      <c r="I74" s="325"/>
      <c r="J74" s="294"/>
      <c r="K74" s="300"/>
      <c r="L74" s="302"/>
      <c r="M74" s="301"/>
      <c r="N74" s="301"/>
      <c r="O74" s="301"/>
      <c r="P74" s="301"/>
      <c r="Q74" s="301"/>
      <c r="R74" s="301"/>
      <c r="S74" s="301"/>
      <c r="T74" s="301"/>
      <c r="U74" s="40" t="b">
        <f t="shared" si="10"/>
        <v>1</v>
      </c>
      <c r="V74" s="384" t="str">
        <f t="shared" si="0"/>
        <v>No</v>
      </c>
      <c r="W74" s="73"/>
    </row>
    <row r="75" spans="1:23" ht="15.75" x14ac:dyDescent="0.3">
      <c r="A75" s="107">
        <v>68</v>
      </c>
      <c r="B75" s="114"/>
      <c r="C75" s="114"/>
      <c r="D75" s="114">
        <f t="shared" si="11"/>
        <v>0</v>
      </c>
      <c r="E75" s="114"/>
      <c r="F75" s="101"/>
      <c r="G75" s="321">
        <f t="shared" si="5"/>
        <v>2018</v>
      </c>
      <c r="H75" s="318"/>
      <c r="I75" s="325"/>
      <c r="J75" s="294"/>
      <c r="K75" s="300"/>
      <c r="L75" s="302"/>
      <c r="M75" s="301"/>
      <c r="N75" s="301"/>
      <c r="O75" s="301"/>
      <c r="P75" s="301"/>
      <c r="Q75" s="301"/>
      <c r="R75" s="301"/>
      <c r="S75" s="301"/>
      <c r="T75" s="301"/>
      <c r="U75" s="40" t="b">
        <f t="shared" si="10"/>
        <v>1</v>
      </c>
      <c r="V75" s="384" t="str">
        <f t="shared" si="0"/>
        <v>No</v>
      </c>
      <c r="W75" s="73"/>
    </row>
    <row r="76" spans="1:23" ht="15.75" x14ac:dyDescent="0.3">
      <c r="A76" s="107">
        <v>69</v>
      </c>
      <c r="B76" s="114"/>
      <c r="C76" s="114"/>
      <c r="D76" s="114">
        <f t="shared" si="11"/>
        <v>0</v>
      </c>
      <c r="E76" s="114"/>
      <c r="F76" s="101"/>
      <c r="G76" s="321">
        <f t="shared" si="5"/>
        <v>2018</v>
      </c>
      <c r="H76" s="318"/>
      <c r="I76" s="325"/>
      <c r="J76" s="294"/>
      <c r="K76" s="300"/>
      <c r="L76" s="302"/>
      <c r="M76" s="301"/>
      <c r="N76" s="301"/>
      <c r="O76" s="301"/>
      <c r="P76" s="301"/>
      <c r="Q76" s="301"/>
      <c r="R76" s="301"/>
      <c r="S76" s="301"/>
      <c r="T76" s="301"/>
      <c r="U76" s="40" t="b">
        <f t="shared" si="10"/>
        <v>1</v>
      </c>
      <c r="V76" s="384" t="str">
        <f t="shared" si="0"/>
        <v>No</v>
      </c>
      <c r="W76" s="73"/>
    </row>
    <row r="77" spans="1:23" ht="15.75" x14ac:dyDescent="0.3">
      <c r="A77" s="107">
        <v>70</v>
      </c>
      <c r="B77" s="114"/>
      <c r="C77" s="114"/>
      <c r="D77" s="114">
        <f t="shared" si="11"/>
        <v>0</v>
      </c>
      <c r="E77" s="114"/>
      <c r="F77" s="101"/>
      <c r="G77" s="321">
        <f t="shared" si="5"/>
        <v>2018</v>
      </c>
      <c r="H77" s="318"/>
      <c r="I77" s="325"/>
      <c r="J77" s="294"/>
      <c r="K77" s="300"/>
      <c r="L77" s="302"/>
      <c r="M77" s="301"/>
      <c r="N77" s="301"/>
      <c r="O77" s="301"/>
      <c r="P77" s="301"/>
      <c r="Q77" s="301"/>
      <c r="R77" s="301"/>
      <c r="S77" s="301"/>
      <c r="T77" s="301"/>
      <c r="U77" s="40" t="b">
        <f t="shared" si="10"/>
        <v>1</v>
      </c>
      <c r="V77" s="384" t="str">
        <f t="shared" si="0"/>
        <v>No</v>
      </c>
      <c r="W77" s="73"/>
    </row>
    <row r="78" spans="1:23" ht="15.75" x14ac:dyDescent="0.3">
      <c r="A78" s="107">
        <v>71</v>
      </c>
      <c r="B78" s="114"/>
      <c r="C78" s="114"/>
      <c r="D78" s="114">
        <f t="shared" si="11"/>
        <v>0</v>
      </c>
      <c r="E78" s="114"/>
      <c r="F78" s="101"/>
      <c r="G78" s="321">
        <f t="shared" si="5"/>
        <v>2018</v>
      </c>
      <c r="H78" s="318"/>
      <c r="I78" s="325"/>
      <c r="J78" s="294"/>
      <c r="K78" s="300"/>
      <c r="L78" s="302"/>
      <c r="M78" s="301"/>
      <c r="N78" s="301"/>
      <c r="O78" s="301"/>
      <c r="P78" s="301"/>
      <c r="Q78" s="301"/>
      <c r="R78" s="301"/>
      <c r="S78" s="301"/>
      <c r="T78" s="301"/>
      <c r="U78" s="40" t="b">
        <f t="shared" si="10"/>
        <v>1</v>
      </c>
      <c r="V78" s="384" t="str">
        <f t="shared" si="0"/>
        <v>No</v>
      </c>
      <c r="W78" s="73"/>
    </row>
    <row r="79" spans="1:23" ht="15.75" x14ac:dyDescent="0.3">
      <c r="A79" s="107">
        <v>72</v>
      </c>
      <c r="B79" s="114"/>
      <c r="C79" s="114"/>
      <c r="D79" s="114">
        <f t="shared" si="11"/>
        <v>0</v>
      </c>
      <c r="E79" s="114"/>
      <c r="F79" s="101"/>
      <c r="G79" s="321">
        <f t="shared" si="5"/>
        <v>2018</v>
      </c>
      <c r="H79" s="318"/>
      <c r="I79" s="325"/>
      <c r="J79" s="294"/>
      <c r="K79" s="300"/>
      <c r="L79" s="302"/>
      <c r="M79" s="301"/>
      <c r="N79" s="301"/>
      <c r="O79" s="301"/>
      <c r="P79" s="301"/>
      <c r="Q79" s="301"/>
      <c r="R79" s="301"/>
      <c r="S79" s="301"/>
      <c r="T79" s="301"/>
      <c r="U79" s="40" t="b">
        <f t="shared" si="10"/>
        <v>1</v>
      </c>
      <c r="V79" s="384" t="str">
        <f t="shared" si="0"/>
        <v>No</v>
      </c>
      <c r="W79" s="73"/>
    </row>
    <row r="80" spans="1:23" ht="15.75" x14ac:dyDescent="0.3">
      <c r="A80" s="107">
        <v>73</v>
      </c>
      <c r="B80" s="114"/>
      <c r="C80" s="114"/>
      <c r="D80" s="114">
        <f t="shared" si="11"/>
        <v>0</v>
      </c>
      <c r="E80" s="114"/>
      <c r="F80" s="101"/>
      <c r="G80" s="321">
        <f t="shared" si="5"/>
        <v>2018</v>
      </c>
      <c r="H80" s="318"/>
      <c r="I80" s="325"/>
      <c r="J80" s="294"/>
      <c r="K80" s="300"/>
      <c r="L80" s="302"/>
      <c r="M80" s="301"/>
      <c r="N80" s="301"/>
      <c r="O80" s="301"/>
      <c r="P80" s="301"/>
      <c r="Q80" s="301"/>
      <c r="R80" s="301"/>
      <c r="S80" s="301"/>
      <c r="T80" s="301"/>
      <c r="U80" s="40" t="b">
        <f t="shared" si="2"/>
        <v>1</v>
      </c>
      <c r="V80" s="384" t="str">
        <f t="shared" si="0"/>
        <v>No</v>
      </c>
      <c r="W80" s="73"/>
    </row>
    <row r="81" spans="1:23" ht="15.75" x14ac:dyDescent="0.3">
      <c r="A81" s="107">
        <v>74</v>
      </c>
      <c r="B81" s="114"/>
      <c r="C81" s="114"/>
      <c r="D81" s="114">
        <f t="shared" si="11"/>
        <v>0</v>
      </c>
      <c r="E81" s="114"/>
      <c r="F81" s="101"/>
      <c r="G81" s="321">
        <f t="shared" si="5"/>
        <v>2018</v>
      </c>
      <c r="H81" s="316"/>
      <c r="I81" s="326"/>
      <c r="J81" s="280"/>
      <c r="K81" s="300"/>
      <c r="L81" s="302"/>
      <c r="M81" s="301"/>
      <c r="N81" s="301"/>
      <c r="O81" s="301"/>
      <c r="P81" s="301"/>
      <c r="Q81" s="301"/>
      <c r="R81" s="301"/>
      <c r="S81" s="301"/>
      <c r="T81" s="301"/>
      <c r="U81" s="40" t="b">
        <f t="shared" si="2"/>
        <v>1</v>
      </c>
      <c r="V81" s="384" t="str">
        <f t="shared" si="0"/>
        <v>No</v>
      </c>
      <c r="W81" s="73"/>
    </row>
    <row r="82" spans="1:23" ht="15.75" x14ac:dyDescent="0.3">
      <c r="A82" s="107">
        <v>75</v>
      </c>
      <c r="B82" s="114"/>
      <c r="C82" s="114"/>
      <c r="D82" s="114">
        <f t="shared" si="11"/>
        <v>0</v>
      </c>
      <c r="E82" s="114"/>
      <c r="F82" s="101"/>
      <c r="G82" s="321">
        <f t="shared" si="5"/>
        <v>2018</v>
      </c>
      <c r="H82" s="316"/>
      <c r="I82" s="326"/>
      <c r="J82" s="280"/>
      <c r="K82" s="300"/>
      <c r="L82" s="302"/>
      <c r="M82" s="301"/>
      <c r="N82" s="301"/>
      <c r="O82" s="301"/>
      <c r="P82" s="301"/>
      <c r="Q82" s="301"/>
      <c r="R82" s="301"/>
      <c r="S82" s="301"/>
      <c r="T82" s="301"/>
      <c r="U82" s="40" t="b">
        <f t="shared" ref="U82:U91" si="12">IF((COUNTBLANK(H82:T82))=13,TRUE,IF((COUNTBLANK(J82:M82))=0,IF(COUNTBLANK(P82:S82)=0,IF(S82=0,IF(ISBLANK(T82),FALSE,TRUE),TRUE))))</f>
        <v>1</v>
      </c>
      <c r="V82" s="384" t="str">
        <f t="shared" si="0"/>
        <v>No</v>
      </c>
      <c r="W82" s="73"/>
    </row>
    <row r="83" spans="1:23" ht="15.75" x14ac:dyDescent="0.3">
      <c r="A83" s="107">
        <v>76</v>
      </c>
      <c r="B83" s="114"/>
      <c r="C83" s="114"/>
      <c r="D83" s="114">
        <f t="shared" si="11"/>
        <v>0</v>
      </c>
      <c r="E83" s="114"/>
      <c r="F83" s="101"/>
      <c r="G83" s="321">
        <f t="shared" si="5"/>
        <v>2018</v>
      </c>
      <c r="H83" s="316"/>
      <c r="I83" s="326"/>
      <c r="J83" s="280"/>
      <c r="K83" s="300"/>
      <c r="L83" s="302"/>
      <c r="M83" s="301"/>
      <c r="N83" s="301"/>
      <c r="O83" s="301"/>
      <c r="P83" s="301"/>
      <c r="Q83" s="301"/>
      <c r="R83" s="301"/>
      <c r="S83" s="301"/>
      <c r="T83" s="301"/>
      <c r="U83" s="40" t="b">
        <f t="shared" si="12"/>
        <v>1</v>
      </c>
      <c r="V83" s="384" t="str">
        <f t="shared" si="0"/>
        <v>No</v>
      </c>
      <c r="W83" s="73"/>
    </row>
    <row r="84" spans="1:23" ht="15.75" x14ac:dyDescent="0.3">
      <c r="A84" s="107">
        <v>77</v>
      </c>
      <c r="B84" s="114"/>
      <c r="C84" s="114"/>
      <c r="D84" s="114">
        <f t="shared" si="11"/>
        <v>0</v>
      </c>
      <c r="E84" s="114"/>
      <c r="F84" s="101"/>
      <c r="G84" s="321">
        <f t="shared" si="5"/>
        <v>2018</v>
      </c>
      <c r="H84" s="316"/>
      <c r="I84" s="326"/>
      <c r="J84" s="280"/>
      <c r="K84" s="300"/>
      <c r="L84" s="302"/>
      <c r="M84" s="301"/>
      <c r="N84" s="301"/>
      <c r="O84" s="301"/>
      <c r="P84" s="301"/>
      <c r="Q84" s="301"/>
      <c r="R84" s="301"/>
      <c r="S84" s="301"/>
      <c r="T84" s="301"/>
      <c r="U84" s="40" t="b">
        <f t="shared" si="12"/>
        <v>1</v>
      </c>
      <c r="V84" s="384" t="str">
        <f t="shared" si="0"/>
        <v>No</v>
      </c>
      <c r="W84" s="73"/>
    </row>
    <row r="85" spans="1:23" ht="15.75" x14ac:dyDescent="0.3">
      <c r="A85" s="107">
        <v>78</v>
      </c>
      <c r="B85" s="114"/>
      <c r="C85" s="114"/>
      <c r="D85" s="114">
        <f t="shared" si="11"/>
        <v>0</v>
      </c>
      <c r="E85" s="114"/>
      <c r="F85" s="101"/>
      <c r="G85" s="321">
        <f t="shared" si="5"/>
        <v>2018</v>
      </c>
      <c r="H85" s="316"/>
      <c r="I85" s="326"/>
      <c r="J85" s="280"/>
      <c r="K85" s="300"/>
      <c r="L85" s="302"/>
      <c r="M85" s="301"/>
      <c r="N85" s="301"/>
      <c r="O85" s="301"/>
      <c r="P85" s="301"/>
      <c r="Q85" s="301"/>
      <c r="R85" s="301"/>
      <c r="S85" s="301"/>
      <c r="T85" s="301"/>
      <c r="U85" s="40" t="b">
        <f t="shared" si="12"/>
        <v>1</v>
      </c>
      <c r="V85" s="384" t="str">
        <f t="shared" si="0"/>
        <v>No</v>
      </c>
      <c r="W85" s="73"/>
    </row>
    <row r="86" spans="1:23" ht="15.75" x14ac:dyDescent="0.3">
      <c r="A86" s="107">
        <v>79</v>
      </c>
      <c r="B86" s="114"/>
      <c r="C86" s="114"/>
      <c r="D86" s="114">
        <f t="shared" si="11"/>
        <v>0</v>
      </c>
      <c r="E86" s="114"/>
      <c r="F86" s="101"/>
      <c r="G86" s="321">
        <f t="shared" si="5"/>
        <v>2018</v>
      </c>
      <c r="H86" s="316"/>
      <c r="I86" s="326"/>
      <c r="J86" s="280"/>
      <c r="K86" s="300"/>
      <c r="L86" s="302"/>
      <c r="M86" s="301"/>
      <c r="N86" s="301"/>
      <c r="O86" s="301"/>
      <c r="P86" s="301"/>
      <c r="Q86" s="301"/>
      <c r="R86" s="301"/>
      <c r="S86" s="301"/>
      <c r="T86" s="301"/>
      <c r="U86" s="40" t="b">
        <f t="shared" si="12"/>
        <v>1</v>
      </c>
      <c r="V86" s="384" t="str">
        <f t="shared" si="0"/>
        <v>No</v>
      </c>
      <c r="W86" s="73"/>
    </row>
    <row r="87" spans="1:23" ht="15.75" x14ac:dyDescent="0.3">
      <c r="A87" s="107">
        <v>80</v>
      </c>
      <c r="B87" s="114"/>
      <c r="C87" s="114"/>
      <c r="D87" s="114">
        <f t="shared" si="11"/>
        <v>0</v>
      </c>
      <c r="E87" s="114"/>
      <c r="F87" s="101"/>
      <c r="G87" s="321">
        <f t="shared" si="5"/>
        <v>2018</v>
      </c>
      <c r="H87" s="316"/>
      <c r="I87" s="326"/>
      <c r="J87" s="280"/>
      <c r="K87" s="300"/>
      <c r="L87" s="302"/>
      <c r="M87" s="301"/>
      <c r="N87" s="301"/>
      <c r="O87" s="301"/>
      <c r="P87" s="301"/>
      <c r="Q87" s="301"/>
      <c r="R87" s="301"/>
      <c r="S87" s="301"/>
      <c r="T87" s="301"/>
      <c r="U87" s="40" t="b">
        <f t="shared" si="12"/>
        <v>1</v>
      </c>
      <c r="V87" s="384" t="str">
        <f t="shared" si="0"/>
        <v>No</v>
      </c>
      <c r="W87" s="73"/>
    </row>
    <row r="88" spans="1:23" ht="15.75" x14ac:dyDescent="0.3">
      <c r="A88" s="107">
        <v>81</v>
      </c>
      <c r="B88" s="114"/>
      <c r="C88" s="114"/>
      <c r="D88" s="114">
        <f t="shared" si="11"/>
        <v>0</v>
      </c>
      <c r="E88" s="114"/>
      <c r="F88" s="101"/>
      <c r="G88" s="321">
        <f t="shared" si="5"/>
        <v>2018</v>
      </c>
      <c r="H88" s="316"/>
      <c r="I88" s="326"/>
      <c r="J88" s="280"/>
      <c r="K88" s="300"/>
      <c r="L88" s="302"/>
      <c r="M88" s="301"/>
      <c r="N88" s="301"/>
      <c r="O88" s="301"/>
      <c r="P88" s="301"/>
      <c r="Q88" s="301"/>
      <c r="R88" s="301"/>
      <c r="S88" s="301"/>
      <c r="T88" s="301"/>
      <c r="U88" s="40" t="b">
        <f t="shared" si="12"/>
        <v>1</v>
      </c>
      <c r="V88" s="384" t="str">
        <f t="shared" si="0"/>
        <v>No</v>
      </c>
      <c r="W88" s="73"/>
    </row>
    <row r="89" spans="1:23" ht="15.75" x14ac:dyDescent="0.3">
      <c r="A89" s="107">
        <v>82</v>
      </c>
      <c r="B89" s="114"/>
      <c r="C89" s="114"/>
      <c r="D89" s="114">
        <f t="shared" si="11"/>
        <v>0</v>
      </c>
      <c r="E89" s="114"/>
      <c r="F89" s="101"/>
      <c r="G89" s="321">
        <f t="shared" si="5"/>
        <v>2018</v>
      </c>
      <c r="H89" s="316"/>
      <c r="I89" s="326"/>
      <c r="J89" s="280"/>
      <c r="K89" s="300"/>
      <c r="L89" s="302"/>
      <c r="M89" s="301"/>
      <c r="N89" s="301"/>
      <c r="O89" s="301"/>
      <c r="P89" s="301"/>
      <c r="Q89" s="301"/>
      <c r="R89" s="301"/>
      <c r="S89" s="301"/>
      <c r="T89" s="301"/>
      <c r="U89" s="40" t="b">
        <f t="shared" si="12"/>
        <v>1</v>
      </c>
      <c r="V89" s="384" t="str">
        <f t="shared" si="0"/>
        <v>No</v>
      </c>
      <c r="W89" s="73"/>
    </row>
    <row r="90" spans="1:23" ht="15.75" x14ac:dyDescent="0.3">
      <c r="A90" s="107">
        <v>83</v>
      </c>
      <c r="B90" s="114"/>
      <c r="C90" s="114"/>
      <c r="D90" s="114">
        <f t="shared" si="11"/>
        <v>0</v>
      </c>
      <c r="E90" s="114"/>
      <c r="F90" s="101"/>
      <c r="G90" s="321">
        <f t="shared" si="5"/>
        <v>2018</v>
      </c>
      <c r="H90" s="316"/>
      <c r="I90" s="326"/>
      <c r="J90" s="280"/>
      <c r="K90" s="300"/>
      <c r="L90" s="302"/>
      <c r="M90" s="301"/>
      <c r="N90" s="301"/>
      <c r="O90" s="301"/>
      <c r="P90" s="301"/>
      <c r="Q90" s="301"/>
      <c r="R90" s="301"/>
      <c r="S90" s="301"/>
      <c r="T90" s="301"/>
      <c r="U90" s="40" t="b">
        <f t="shared" si="12"/>
        <v>1</v>
      </c>
      <c r="V90" s="384" t="str">
        <f t="shared" si="0"/>
        <v>No</v>
      </c>
      <c r="W90" s="73"/>
    </row>
    <row r="91" spans="1:23" ht="15.75" x14ac:dyDescent="0.3">
      <c r="A91" s="107">
        <v>84</v>
      </c>
      <c r="B91" s="114"/>
      <c r="C91" s="114"/>
      <c r="D91" s="114">
        <f t="shared" si="11"/>
        <v>0</v>
      </c>
      <c r="E91" s="114"/>
      <c r="F91" s="101"/>
      <c r="G91" s="321">
        <f t="shared" si="5"/>
        <v>2018</v>
      </c>
      <c r="H91" s="316"/>
      <c r="I91" s="326"/>
      <c r="J91" s="280"/>
      <c r="K91" s="300"/>
      <c r="L91" s="302"/>
      <c r="M91" s="301"/>
      <c r="N91" s="301"/>
      <c r="O91" s="301"/>
      <c r="P91" s="301"/>
      <c r="Q91" s="301"/>
      <c r="R91" s="301"/>
      <c r="S91" s="301"/>
      <c r="T91" s="301"/>
      <c r="U91" s="40" t="b">
        <f t="shared" si="12"/>
        <v>1</v>
      </c>
      <c r="V91" s="384" t="str">
        <f t="shared" si="0"/>
        <v>No</v>
      </c>
      <c r="W91" s="73"/>
    </row>
    <row r="92" spans="1:23" ht="15.75" x14ac:dyDescent="0.3">
      <c r="A92" s="107">
        <v>85</v>
      </c>
      <c r="B92" s="114"/>
      <c r="C92" s="114"/>
      <c r="D92" s="114">
        <f t="shared" si="11"/>
        <v>0</v>
      </c>
      <c r="E92" s="114"/>
      <c r="F92" s="101"/>
      <c r="G92" s="321">
        <f t="shared" si="5"/>
        <v>2018</v>
      </c>
      <c r="H92" s="317" t="s">
        <v>661</v>
      </c>
      <c r="I92" s="324"/>
      <c r="J92" s="293" t="s">
        <v>660</v>
      </c>
      <c r="K92" s="303" t="s">
        <v>658</v>
      </c>
      <c r="L92" s="304">
        <f>SUM(L72:L91)</f>
        <v>0</v>
      </c>
      <c r="M92" s="304">
        <f t="shared" ref="M92:T92" si="13">SUM(M72:M91)</f>
        <v>0</v>
      </c>
      <c r="N92" s="304">
        <f t="shared" si="13"/>
        <v>0</v>
      </c>
      <c r="O92" s="304">
        <f t="shared" si="13"/>
        <v>0</v>
      </c>
      <c r="P92" s="304">
        <f t="shared" si="13"/>
        <v>0</v>
      </c>
      <c r="Q92" s="304">
        <f t="shared" si="13"/>
        <v>0</v>
      </c>
      <c r="R92" s="304">
        <f t="shared" si="13"/>
        <v>0</v>
      </c>
      <c r="S92" s="304">
        <f t="shared" si="13"/>
        <v>0</v>
      </c>
      <c r="T92" s="304">
        <f t="shared" si="13"/>
        <v>0</v>
      </c>
      <c r="U92" s="40" t="b">
        <f>IF((COUNTBLANK(H92:T92))=13,TRUE,IF((COUNTBLANK(K92:M92))=0,IF(COUNTBLANK(P92:S92)=0,IF(S92=0,IF(ISBLANK(T92),FALSE,TRUE),TRUE))))</f>
        <v>1</v>
      </c>
      <c r="V92" s="384" t="str">
        <f t="shared" si="0"/>
        <v>No</v>
      </c>
      <c r="W92" s="74"/>
    </row>
    <row r="93" spans="1:23" ht="15.75" x14ac:dyDescent="0.3">
      <c r="A93" s="107">
        <v>86</v>
      </c>
      <c r="B93" s="114"/>
      <c r="C93" s="114"/>
      <c r="D93" s="114">
        <f t="shared" si="11"/>
        <v>0</v>
      </c>
      <c r="E93" s="114"/>
      <c r="F93" s="101"/>
      <c r="G93" s="321">
        <f t="shared" ref="G93:G112" si="14">$G$8</f>
        <v>2018</v>
      </c>
      <c r="H93" s="318"/>
      <c r="I93" s="325"/>
      <c r="J93" s="294"/>
      <c r="K93" s="300"/>
      <c r="L93" s="302"/>
      <c r="M93" s="301"/>
      <c r="N93" s="301"/>
      <c r="O93" s="301"/>
      <c r="P93" s="301"/>
      <c r="Q93" s="301"/>
      <c r="R93" s="301"/>
      <c r="S93" s="301"/>
      <c r="T93" s="301"/>
      <c r="U93" s="40" t="b">
        <f t="shared" ref="U93:U108" si="15">IF((COUNTBLANK(H93:T93))=13,TRUE,IF((COUNTBLANK(J93:M93))=0,IF(COUNTBLANK(P93:S93)=0,IF(S93=0,IF(ISBLANK(T93),FALSE,TRUE),TRUE))))</f>
        <v>1</v>
      </c>
      <c r="V93" s="384" t="str">
        <f t="shared" si="0"/>
        <v>No</v>
      </c>
      <c r="W93" s="74"/>
    </row>
    <row r="94" spans="1:23" ht="15.75" x14ac:dyDescent="0.3">
      <c r="A94" s="107">
        <v>87</v>
      </c>
      <c r="B94" s="114"/>
      <c r="C94" s="114"/>
      <c r="D94" s="114">
        <f t="shared" si="11"/>
        <v>0</v>
      </c>
      <c r="E94" s="114"/>
      <c r="F94" s="101"/>
      <c r="G94" s="321">
        <f t="shared" si="14"/>
        <v>2018</v>
      </c>
      <c r="H94" s="318"/>
      <c r="I94" s="325"/>
      <c r="J94" s="294"/>
      <c r="K94" s="300"/>
      <c r="L94" s="302"/>
      <c r="M94" s="301"/>
      <c r="N94" s="301"/>
      <c r="O94" s="301"/>
      <c r="P94" s="301"/>
      <c r="Q94" s="301"/>
      <c r="R94" s="301"/>
      <c r="S94" s="301"/>
      <c r="T94" s="301"/>
      <c r="U94" s="40" t="b">
        <f t="shared" si="15"/>
        <v>1</v>
      </c>
      <c r="V94" s="384" t="str">
        <f t="shared" si="0"/>
        <v>No</v>
      </c>
      <c r="W94" s="74"/>
    </row>
    <row r="95" spans="1:23" ht="15.75" x14ac:dyDescent="0.3">
      <c r="A95" s="107">
        <v>88</v>
      </c>
      <c r="B95" s="114"/>
      <c r="C95" s="114"/>
      <c r="D95" s="114">
        <f t="shared" si="11"/>
        <v>0</v>
      </c>
      <c r="E95" s="114"/>
      <c r="F95" s="101"/>
      <c r="G95" s="321">
        <f t="shared" si="14"/>
        <v>2018</v>
      </c>
      <c r="H95" s="318"/>
      <c r="I95" s="325"/>
      <c r="J95" s="294"/>
      <c r="K95" s="300"/>
      <c r="L95" s="302"/>
      <c r="M95" s="301"/>
      <c r="N95" s="301"/>
      <c r="O95" s="301"/>
      <c r="P95" s="301"/>
      <c r="Q95" s="301"/>
      <c r="R95" s="301"/>
      <c r="S95" s="301"/>
      <c r="T95" s="301"/>
      <c r="U95" s="40" t="b">
        <f t="shared" si="15"/>
        <v>1</v>
      </c>
      <c r="V95" s="384" t="str">
        <f t="shared" si="0"/>
        <v>No</v>
      </c>
      <c r="W95" s="74"/>
    </row>
    <row r="96" spans="1:23" ht="15.75" x14ac:dyDescent="0.3">
      <c r="A96" s="107">
        <v>89</v>
      </c>
      <c r="B96" s="114"/>
      <c r="C96" s="114"/>
      <c r="D96" s="114">
        <f t="shared" si="11"/>
        <v>0</v>
      </c>
      <c r="E96" s="114"/>
      <c r="F96" s="101"/>
      <c r="G96" s="321">
        <f t="shared" si="14"/>
        <v>2018</v>
      </c>
      <c r="H96" s="318"/>
      <c r="I96" s="325"/>
      <c r="J96" s="294"/>
      <c r="K96" s="300"/>
      <c r="L96" s="302"/>
      <c r="M96" s="301"/>
      <c r="N96" s="301"/>
      <c r="O96" s="301"/>
      <c r="P96" s="301"/>
      <c r="Q96" s="301"/>
      <c r="R96" s="301"/>
      <c r="S96" s="301"/>
      <c r="T96" s="301"/>
      <c r="U96" s="40" t="b">
        <f t="shared" si="15"/>
        <v>1</v>
      </c>
      <c r="V96" s="384" t="str">
        <f t="shared" si="0"/>
        <v>No</v>
      </c>
      <c r="W96" s="74"/>
    </row>
    <row r="97" spans="1:23" ht="15.75" x14ac:dyDescent="0.3">
      <c r="A97" s="107">
        <v>90</v>
      </c>
      <c r="B97" s="114"/>
      <c r="C97" s="114"/>
      <c r="D97" s="114">
        <f t="shared" si="11"/>
        <v>0</v>
      </c>
      <c r="E97" s="114"/>
      <c r="F97" s="101"/>
      <c r="G97" s="321">
        <f t="shared" si="14"/>
        <v>2018</v>
      </c>
      <c r="H97" s="318"/>
      <c r="I97" s="325"/>
      <c r="J97" s="294"/>
      <c r="K97" s="300"/>
      <c r="L97" s="302"/>
      <c r="M97" s="301"/>
      <c r="N97" s="301"/>
      <c r="O97" s="301"/>
      <c r="P97" s="301"/>
      <c r="Q97" s="301"/>
      <c r="R97" s="301"/>
      <c r="S97" s="301"/>
      <c r="T97" s="301"/>
      <c r="U97" s="40" t="b">
        <f t="shared" si="15"/>
        <v>1</v>
      </c>
      <c r="V97" s="384" t="str">
        <f t="shared" si="0"/>
        <v>No</v>
      </c>
      <c r="W97" s="74"/>
    </row>
    <row r="98" spans="1:23" ht="15.75" x14ac:dyDescent="0.3">
      <c r="A98" s="107">
        <v>91</v>
      </c>
      <c r="B98" s="114"/>
      <c r="C98" s="114"/>
      <c r="D98" s="114">
        <f t="shared" si="11"/>
        <v>0</v>
      </c>
      <c r="E98" s="114"/>
      <c r="F98" s="101"/>
      <c r="G98" s="321">
        <f t="shared" si="14"/>
        <v>2018</v>
      </c>
      <c r="H98" s="318"/>
      <c r="I98" s="325"/>
      <c r="J98" s="294"/>
      <c r="K98" s="300"/>
      <c r="L98" s="302"/>
      <c r="M98" s="301"/>
      <c r="N98" s="301"/>
      <c r="O98" s="301"/>
      <c r="P98" s="301"/>
      <c r="Q98" s="301"/>
      <c r="R98" s="301"/>
      <c r="S98" s="301"/>
      <c r="T98" s="301"/>
      <c r="U98" s="40" t="b">
        <f t="shared" si="15"/>
        <v>1</v>
      </c>
      <c r="V98" s="384" t="str">
        <f t="shared" si="0"/>
        <v>No</v>
      </c>
      <c r="W98" s="74"/>
    </row>
    <row r="99" spans="1:23" ht="15.75" x14ac:dyDescent="0.3">
      <c r="A99" s="107">
        <v>92</v>
      </c>
      <c r="B99" s="114"/>
      <c r="C99" s="114"/>
      <c r="D99" s="114">
        <f t="shared" si="11"/>
        <v>0</v>
      </c>
      <c r="E99" s="114"/>
      <c r="F99" s="101"/>
      <c r="G99" s="321">
        <f t="shared" si="14"/>
        <v>2018</v>
      </c>
      <c r="H99" s="318"/>
      <c r="I99" s="325"/>
      <c r="J99" s="294"/>
      <c r="K99" s="300"/>
      <c r="L99" s="302"/>
      <c r="M99" s="301"/>
      <c r="N99" s="301"/>
      <c r="O99" s="301"/>
      <c r="P99" s="301"/>
      <c r="Q99" s="301"/>
      <c r="R99" s="301"/>
      <c r="S99" s="301"/>
      <c r="T99" s="301"/>
      <c r="U99" s="40" t="b">
        <f t="shared" si="15"/>
        <v>1</v>
      </c>
      <c r="V99" s="384" t="str">
        <f t="shared" si="0"/>
        <v>No</v>
      </c>
      <c r="W99" s="74"/>
    </row>
    <row r="100" spans="1:23" ht="15.75" x14ac:dyDescent="0.3">
      <c r="A100" s="107">
        <v>93</v>
      </c>
      <c r="B100" s="114"/>
      <c r="C100" s="114"/>
      <c r="D100" s="114">
        <f t="shared" si="11"/>
        <v>0</v>
      </c>
      <c r="E100" s="114"/>
      <c r="F100" s="101"/>
      <c r="G100" s="321">
        <f t="shared" si="14"/>
        <v>2018</v>
      </c>
      <c r="H100" s="318"/>
      <c r="I100" s="325"/>
      <c r="J100" s="294"/>
      <c r="K100" s="300"/>
      <c r="L100" s="302"/>
      <c r="M100" s="301"/>
      <c r="N100" s="301"/>
      <c r="O100" s="301"/>
      <c r="P100" s="301"/>
      <c r="Q100" s="301"/>
      <c r="R100" s="301"/>
      <c r="S100" s="301"/>
      <c r="T100" s="301"/>
      <c r="U100" s="40" t="b">
        <f t="shared" si="15"/>
        <v>1</v>
      </c>
      <c r="V100" s="384" t="str">
        <f t="shared" si="0"/>
        <v>No</v>
      </c>
      <c r="W100" s="74"/>
    </row>
    <row r="101" spans="1:23" ht="15.75" x14ac:dyDescent="0.3">
      <c r="A101" s="107">
        <v>94</v>
      </c>
      <c r="B101" s="114"/>
      <c r="C101" s="114"/>
      <c r="D101" s="114">
        <f t="shared" si="11"/>
        <v>0</v>
      </c>
      <c r="E101" s="114"/>
      <c r="F101" s="101"/>
      <c r="G101" s="321">
        <f t="shared" si="14"/>
        <v>2018</v>
      </c>
      <c r="H101" s="318"/>
      <c r="I101" s="325"/>
      <c r="J101" s="294"/>
      <c r="K101" s="300"/>
      <c r="L101" s="302"/>
      <c r="M101" s="301"/>
      <c r="N101" s="301"/>
      <c r="O101" s="301"/>
      <c r="P101" s="301"/>
      <c r="Q101" s="301"/>
      <c r="R101" s="301"/>
      <c r="S101" s="301"/>
      <c r="T101" s="301"/>
      <c r="U101" s="40" t="b">
        <f t="shared" si="15"/>
        <v>1</v>
      </c>
      <c r="V101" s="384" t="str">
        <f t="shared" si="0"/>
        <v>No</v>
      </c>
      <c r="W101" s="74"/>
    </row>
    <row r="102" spans="1:23" ht="15.75" x14ac:dyDescent="0.3">
      <c r="A102" s="107">
        <v>95</v>
      </c>
      <c r="B102" s="114"/>
      <c r="C102" s="114"/>
      <c r="D102" s="114">
        <f t="shared" si="11"/>
        <v>0</v>
      </c>
      <c r="E102" s="114"/>
      <c r="F102" s="101"/>
      <c r="G102" s="321">
        <f t="shared" si="14"/>
        <v>2018</v>
      </c>
      <c r="H102" s="318"/>
      <c r="I102" s="325"/>
      <c r="J102" s="294"/>
      <c r="K102" s="300"/>
      <c r="L102" s="302"/>
      <c r="M102" s="301"/>
      <c r="N102" s="301"/>
      <c r="O102" s="301"/>
      <c r="P102" s="301"/>
      <c r="Q102" s="301"/>
      <c r="R102" s="301"/>
      <c r="S102" s="301"/>
      <c r="T102" s="301"/>
      <c r="U102" s="40" t="b">
        <f t="shared" si="15"/>
        <v>1</v>
      </c>
      <c r="V102" s="384" t="str">
        <f t="shared" si="0"/>
        <v>No</v>
      </c>
      <c r="W102" s="74"/>
    </row>
    <row r="103" spans="1:23" ht="15.75" x14ac:dyDescent="0.3">
      <c r="A103" s="107">
        <v>96</v>
      </c>
      <c r="B103" s="114"/>
      <c r="C103" s="114"/>
      <c r="D103" s="114">
        <f t="shared" si="11"/>
        <v>0</v>
      </c>
      <c r="E103" s="114"/>
      <c r="F103" s="101"/>
      <c r="G103" s="321">
        <f t="shared" si="14"/>
        <v>2018</v>
      </c>
      <c r="H103" s="318"/>
      <c r="I103" s="325"/>
      <c r="J103" s="294"/>
      <c r="K103" s="300"/>
      <c r="L103" s="302"/>
      <c r="M103" s="301"/>
      <c r="N103" s="301"/>
      <c r="O103" s="301"/>
      <c r="P103" s="301"/>
      <c r="Q103" s="301"/>
      <c r="R103" s="301"/>
      <c r="S103" s="301"/>
      <c r="T103" s="301"/>
      <c r="U103" s="40" t="b">
        <f t="shared" si="15"/>
        <v>1</v>
      </c>
      <c r="V103" s="384" t="str">
        <f t="shared" si="0"/>
        <v>No</v>
      </c>
      <c r="W103" s="74"/>
    </row>
    <row r="104" spans="1:23" ht="15.75" x14ac:dyDescent="0.3">
      <c r="A104" s="107">
        <v>97</v>
      </c>
      <c r="B104" s="114"/>
      <c r="C104" s="114"/>
      <c r="D104" s="114">
        <f t="shared" si="11"/>
        <v>0</v>
      </c>
      <c r="E104" s="114"/>
      <c r="F104" s="101"/>
      <c r="G104" s="321">
        <f t="shared" si="14"/>
        <v>2018</v>
      </c>
      <c r="H104" s="318"/>
      <c r="I104" s="325"/>
      <c r="J104" s="294"/>
      <c r="K104" s="300"/>
      <c r="L104" s="302"/>
      <c r="M104" s="301"/>
      <c r="N104" s="301"/>
      <c r="O104" s="301"/>
      <c r="P104" s="301"/>
      <c r="Q104" s="301"/>
      <c r="R104" s="301"/>
      <c r="S104" s="301"/>
      <c r="T104" s="301"/>
      <c r="U104" s="40" t="b">
        <f t="shared" si="15"/>
        <v>1</v>
      </c>
      <c r="V104" s="384" t="str">
        <f t="shared" si="0"/>
        <v>No</v>
      </c>
      <c r="W104" s="74"/>
    </row>
    <row r="105" spans="1:23" ht="15.75" x14ac:dyDescent="0.3">
      <c r="A105" s="107">
        <v>98</v>
      </c>
      <c r="B105" s="114"/>
      <c r="C105" s="114"/>
      <c r="D105" s="114">
        <f t="shared" si="11"/>
        <v>0</v>
      </c>
      <c r="E105" s="114"/>
      <c r="F105" s="101"/>
      <c r="G105" s="321">
        <f t="shared" ref="G105:G108" si="16">$G$8</f>
        <v>2018</v>
      </c>
      <c r="H105" s="318"/>
      <c r="I105" s="325"/>
      <c r="J105" s="294"/>
      <c r="K105" s="300"/>
      <c r="L105" s="302"/>
      <c r="M105" s="301"/>
      <c r="N105" s="301"/>
      <c r="O105" s="301"/>
      <c r="P105" s="301"/>
      <c r="Q105" s="301"/>
      <c r="R105" s="301"/>
      <c r="S105" s="301"/>
      <c r="T105" s="301"/>
      <c r="U105" s="40" t="b">
        <f t="shared" si="15"/>
        <v>1</v>
      </c>
      <c r="V105" s="384" t="str">
        <f t="shared" si="0"/>
        <v>No</v>
      </c>
      <c r="W105" s="74"/>
    </row>
    <row r="106" spans="1:23" ht="15.75" x14ac:dyDescent="0.3">
      <c r="A106" s="107">
        <v>99</v>
      </c>
      <c r="B106" s="114"/>
      <c r="C106" s="114"/>
      <c r="D106" s="114">
        <f t="shared" si="11"/>
        <v>0</v>
      </c>
      <c r="E106" s="114"/>
      <c r="F106" s="101"/>
      <c r="G106" s="321">
        <f t="shared" si="16"/>
        <v>2018</v>
      </c>
      <c r="H106" s="318"/>
      <c r="I106" s="325"/>
      <c r="J106" s="294"/>
      <c r="K106" s="300"/>
      <c r="L106" s="302"/>
      <c r="M106" s="301"/>
      <c r="N106" s="301"/>
      <c r="O106" s="301"/>
      <c r="P106" s="301"/>
      <c r="Q106" s="301"/>
      <c r="R106" s="301"/>
      <c r="S106" s="301"/>
      <c r="T106" s="301"/>
      <c r="U106" s="40" t="b">
        <f t="shared" si="15"/>
        <v>1</v>
      </c>
      <c r="V106" s="384" t="str">
        <f t="shared" si="0"/>
        <v>No</v>
      </c>
      <c r="W106" s="74"/>
    </row>
    <row r="107" spans="1:23" ht="15.75" x14ac:dyDescent="0.3">
      <c r="A107" s="107">
        <v>100</v>
      </c>
      <c r="B107" s="114"/>
      <c r="C107" s="114"/>
      <c r="D107" s="114">
        <f t="shared" si="11"/>
        <v>0</v>
      </c>
      <c r="E107" s="114"/>
      <c r="F107" s="101"/>
      <c r="G107" s="321">
        <f t="shared" si="16"/>
        <v>2018</v>
      </c>
      <c r="H107" s="318"/>
      <c r="I107" s="325"/>
      <c r="J107" s="294"/>
      <c r="K107" s="300"/>
      <c r="L107" s="302"/>
      <c r="M107" s="301"/>
      <c r="N107" s="301"/>
      <c r="O107" s="301"/>
      <c r="P107" s="301"/>
      <c r="Q107" s="301"/>
      <c r="R107" s="301"/>
      <c r="S107" s="301"/>
      <c r="T107" s="301"/>
      <c r="U107" s="40" t="b">
        <f t="shared" si="15"/>
        <v>1</v>
      </c>
      <c r="V107" s="384" t="str">
        <f t="shared" si="0"/>
        <v>No</v>
      </c>
      <c r="W107" s="74"/>
    </row>
    <row r="108" spans="1:23" ht="15.75" x14ac:dyDescent="0.3">
      <c r="A108" s="107">
        <v>101</v>
      </c>
      <c r="B108" s="114"/>
      <c r="C108" s="114"/>
      <c r="D108" s="114">
        <f t="shared" si="11"/>
        <v>0</v>
      </c>
      <c r="E108" s="114"/>
      <c r="F108" s="101"/>
      <c r="G108" s="321">
        <f t="shared" si="16"/>
        <v>2018</v>
      </c>
      <c r="H108" s="318"/>
      <c r="I108" s="325"/>
      <c r="J108" s="294"/>
      <c r="K108" s="300"/>
      <c r="L108" s="302"/>
      <c r="M108" s="301"/>
      <c r="N108" s="301"/>
      <c r="O108" s="301"/>
      <c r="P108" s="301"/>
      <c r="Q108" s="301"/>
      <c r="R108" s="301"/>
      <c r="S108" s="301"/>
      <c r="T108" s="301"/>
      <c r="U108" s="40" t="b">
        <f t="shared" si="15"/>
        <v>1</v>
      </c>
      <c r="V108" s="384" t="str">
        <f t="shared" si="0"/>
        <v>No</v>
      </c>
      <c r="W108" s="74"/>
    </row>
    <row r="109" spans="1:23" ht="15.75" x14ac:dyDescent="0.3">
      <c r="A109" s="107">
        <v>102</v>
      </c>
      <c r="B109" s="114"/>
      <c r="C109" s="114"/>
      <c r="D109" s="114">
        <f t="shared" si="11"/>
        <v>0</v>
      </c>
      <c r="E109" s="114"/>
      <c r="F109" s="101"/>
      <c r="G109" s="321">
        <f t="shared" si="14"/>
        <v>2018</v>
      </c>
      <c r="H109" s="318"/>
      <c r="I109" s="325"/>
      <c r="J109" s="294"/>
      <c r="K109" s="300"/>
      <c r="L109" s="302"/>
      <c r="M109" s="301"/>
      <c r="N109" s="301"/>
      <c r="O109" s="301"/>
      <c r="P109" s="301"/>
      <c r="Q109" s="301"/>
      <c r="R109" s="301"/>
      <c r="S109" s="301"/>
      <c r="T109" s="301"/>
      <c r="U109" s="40" t="b">
        <f t="shared" ref="U109:U112" si="17">IF((COUNTBLANK(H109:T109))=13,TRUE,IF((COUNTBLANK(J109:M109))=0,IF(COUNTBLANK(P109:S109)=0,IF(S109=0,IF(ISBLANK(T109),FALSE,TRUE),TRUE))))</f>
        <v>1</v>
      </c>
      <c r="V109" s="384" t="str">
        <f t="shared" si="0"/>
        <v>No</v>
      </c>
      <c r="W109" s="74"/>
    </row>
    <row r="110" spans="1:23" ht="15.75" x14ac:dyDescent="0.3">
      <c r="A110" s="107">
        <v>103</v>
      </c>
      <c r="B110" s="114"/>
      <c r="C110" s="114"/>
      <c r="D110" s="114">
        <f t="shared" si="11"/>
        <v>0</v>
      </c>
      <c r="E110" s="114"/>
      <c r="F110" s="101"/>
      <c r="G110" s="321">
        <f t="shared" si="14"/>
        <v>2018</v>
      </c>
      <c r="H110" s="316"/>
      <c r="I110" s="326"/>
      <c r="J110" s="280"/>
      <c r="K110" s="300"/>
      <c r="L110" s="302"/>
      <c r="M110" s="301"/>
      <c r="N110" s="301"/>
      <c r="O110" s="301"/>
      <c r="P110" s="301"/>
      <c r="Q110" s="301"/>
      <c r="R110" s="301"/>
      <c r="S110" s="301"/>
      <c r="T110" s="301"/>
      <c r="U110" s="40" t="b">
        <f t="shared" si="17"/>
        <v>1</v>
      </c>
      <c r="V110" s="384" t="str">
        <f t="shared" si="0"/>
        <v>No</v>
      </c>
      <c r="W110" s="74"/>
    </row>
    <row r="111" spans="1:23" ht="15.75" x14ac:dyDescent="0.3">
      <c r="A111" s="107">
        <v>104</v>
      </c>
      <c r="B111" s="114"/>
      <c r="C111" s="114"/>
      <c r="D111" s="114">
        <f t="shared" si="11"/>
        <v>0</v>
      </c>
      <c r="E111" s="114"/>
      <c r="F111" s="101"/>
      <c r="G111" s="321">
        <f t="shared" si="14"/>
        <v>2018</v>
      </c>
      <c r="H111" s="316"/>
      <c r="I111" s="326"/>
      <c r="J111" s="280"/>
      <c r="K111" s="300"/>
      <c r="L111" s="302"/>
      <c r="M111" s="301"/>
      <c r="N111" s="301"/>
      <c r="O111" s="301"/>
      <c r="P111" s="301"/>
      <c r="Q111" s="301"/>
      <c r="R111" s="301"/>
      <c r="S111" s="301"/>
      <c r="T111" s="301"/>
      <c r="U111" s="40" t="b">
        <f t="shared" si="17"/>
        <v>1</v>
      </c>
      <c r="V111" s="384" t="str">
        <f t="shared" si="0"/>
        <v>No</v>
      </c>
      <c r="W111" s="74"/>
    </row>
    <row r="112" spans="1:23" ht="15.75" x14ac:dyDescent="0.3">
      <c r="A112" s="107">
        <v>105</v>
      </c>
      <c r="B112" s="114"/>
      <c r="C112" s="114"/>
      <c r="D112" s="114">
        <f t="shared" si="11"/>
        <v>0</v>
      </c>
      <c r="E112" s="114"/>
      <c r="F112" s="101"/>
      <c r="G112" s="321">
        <f t="shared" si="14"/>
        <v>2018</v>
      </c>
      <c r="H112" s="319"/>
      <c r="I112" s="328"/>
      <c r="J112" s="292"/>
      <c r="K112" s="300"/>
      <c r="L112" s="302"/>
      <c r="M112" s="301"/>
      <c r="N112" s="301"/>
      <c r="O112" s="301"/>
      <c r="P112" s="301"/>
      <c r="Q112" s="301"/>
      <c r="R112" s="301"/>
      <c r="S112" s="301"/>
      <c r="T112" s="301"/>
      <c r="U112" s="40" t="b">
        <f t="shared" si="17"/>
        <v>1</v>
      </c>
      <c r="V112" s="384" t="str">
        <f t="shared" si="0"/>
        <v>No</v>
      </c>
      <c r="W112" s="74"/>
    </row>
    <row r="113" spans="1:23" s="80" customFormat="1" ht="15.75" x14ac:dyDescent="0.3">
      <c r="A113" s="107">
        <v>106</v>
      </c>
      <c r="B113" s="114"/>
      <c r="C113" s="114"/>
      <c r="D113" s="114">
        <f t="shared" si="11"/>
        <v>0</v>
      </c>
      <c r="E113" s="114"/>
      <c r="F113" s="101"/>
      <c r="G113" s="321">
        <f t="shared" si="5"/>
        <v>2018</v>
      </c>
      <c r="H113" s="317" t="s">
        <v>662</v>
      </c>
      <c r="I113" s="324"/>
      <c r="J113" s="293" t="s">
        <v>663</v>
      </c>
      <c r="K113" s="306" t="s">
        <v>658</v>
      </c>
      <c r="L113" s="307">
        <f>SUM(K93:K112)</f>
        <v>0</v>
      </c>
      <c r="M113" s="307">
        <f t="shared" ref="M113:T113" si="18">SUM(L93:L112)</f>
        <v>0</v>
      </c>
      <c r="N113" s="307">
        <f t="shared" si="18"/>
        <v>0</v>
      </c>
      <c r="O113" s="307">
        <f t="shared" si="18"/>
        <v>0</v>
      </c>
      <c r="P113" s="307">
        <f t="shared" si="18"/>
        <v>0</v>
      </c>
      <c r="Q113" s="307">
        <f t="shared" si="18"/>
        <v>0</v>
      </c>
      <c r="R113" s="307">
        <f t="shared" si="18"/>
        <v>0</v>
      </c>
      <c r="S113" s="307">
        <f t="shared" si="18"/>
        <v>0</v>
      </c>
      <c r="T113" s="307">
        <f t="shared" si="18"/>
        <v>0</v>
      </c>
      <c r="U113" s="40" t="b">
        <f t="shared" si="2"/>
        <v>1</v>
      </c>
      <c r="V113" s="384" t="str">
        <f t="shared" si="0"/>
        <v>No</v>
      </c>
      <c r="W113" s="74"/>
    </row>
    <row r="114" spans="1:23" ht="15.75" x14ac:dyDescent="0.3">
      <c r="A114" s="107">
        <v>107</v>
      </c>
      <c r="B114" s="114"/>
      <c r="C114" s="114"/>
      <c r="D114" s="114">
        <f t="shared" si="11"/>
        <v>0</v>
      </c>
      <c r="E114" s="114"/>
      <c r="F114" s="101"/>
      <c r="G114" s="321">
        <f t="shared" si="5"/>
        <v>2018</v>
      </c>
      <c r="H114" s="317" t="s">
        <v>664</v>
      </c>
      <c r="I114" s="324"/>
      <c r="J114" s="293" t="s">
        <v>665</v>
      </c>
      <c r="K114" s="306" t="s">
        <v>658</v>
      </c>
      <c r="L114" s="307">
        <f t="shared" ref="L114:T114" si="19">SUM(L92,L113)</f>
        <v>0</v>
      </c>
      <c r="M114" s="304">
        <f t="shared" si="19"/>
        <v>0</v>
      </c>
      <c r="N114" s="304">
        <f t="shared" si="19"/>
        <v>0</v>
      </c>
      <c r="O114" s="304">
        <f t="shared" si="19"/>
        <v>0</v>
      </c>
      <c r="P114" s="304">
        <f t="shared" si="19"/>
        <v>0</v>
      </c>
      <c r="Q114" s="304">
        <f t="shared" si="19"/>
        <v>0</v>
      </c>
      <c r="R114" s="304">
        <f t="shared" si="19"/>
        <v>0</v>
      </c>
      <c r="S114" s="304">
        <f t="shared" si="19"/>
        <v>0</v>
      </c>
      <c r="T114" s="304">
        <f t="shared" si="19"/>
        <v>0</v>
      </c>
      <c r="U114" s="40" t="b">
        <f t="shared" si="2"/>
        <v>1</v>
      </c>
      <c r="V114" s="384" t="str">
        <f t="shared" si="0"/>
        <v>No</v>
      </c>
      <c r="W114" s="74"/>
    </row>
    <row r="115" spans="1:23" ht="15.75" x14ac:dyDescent="0.3">
      <c r="A115" s="107">
        <v>108</v>
      </c>
      <c r="B115" s="114"/>
      <c r="C115" s="114"/>
      <c r="D115" s="114">
        <f t="shared" si="11"/>
        <v>0</v>
      </c>
      <c r="E115" s="114"/>
      <c r="F115" s="101"/>
      <c r="G115" s="321">
        <f t="shared" si="5"/>
        <v>2018</v>
      </c>
      <c r="H115" s="317" t="s">
        <v>666</v>
      </c>
      <c r="I115" s="324"/>
      <c r="J115" s="293" t="s">
        <v>667</v>
      </c>
      <c r="K115" s="306" t="s">
        <v>658</v>
      </c>
      <c r="L115" s="307">
        <f t="shared" ref="L115:T115" si="20">SUM(L28,L71,L114)</f>
        <v>0</v>
      </c>
      <c r="M115" s="308">
        <f t="shared" si="20"/>
        <v>0</v>
      </c>
      <c r="N115" s="308">
        <f t="shared" si="20"/>
        <v>0</v>
      </c>
      <c r="O115" s="308">
        <f t="shared" si="20"/>
        <v>0</v>
      </c>
      <c r="P115" s="308">
        <f t="shared" si="20"/>
        <v>0</v>
      </c>
      <c r="Q115" s="308">
        <f t="shared" si="20"/>
        <v>0</v>
      </c>
      <c r="R115" s="308">
        <f t="shared" si="20"/>
        <v>0</v>
      </c>
      <c r="S115" s="308">
        <f t="shared" si="20"/>
        <v>0</v>
      </c>
      <c r="T115" s="308">
        <f t="shared" si="20"/>
        <v>0</v>
      </c>
      <c r="U115" s="40" t="b">
        <f t="shared" si="2"/>
        <v>1</v>
      </c>
      <c r="V115" s="384" t="str">
        <f t="shared" si="0"/>
        <v>No</v>
      </c>
      <c r="W115" s="74"/>
    </row>
    <row r="116" spans="1:23" ht="15.75" x14ac:dyDescent="0.3">
      <c r="A116" s="107">
        <v>109</v>
      </c>
      <c r="B116" s="114"/>
      <c r="C116" s="114"/>
      <c r="D116" s="114">
        <f t="shared" si="11"/>
        <v>0</v>
      </c>
      <c r="E116" s="114"/>
      <c r="F116" s="101"/>
      <c r="G116" s="321">
        <f t="shared" si="5"/>
        <v>2018</v>
      </c>
      <c r="H116" s="318"/>
      <c r="I116" s="325"/>
      <c r="J116" s="294"/>
      <c r="K116" s="300"/>
      <c r="L116" s="301"/>
      <c r="M116" s="301"/>
      <c r="N116" s="301"/>
      <c r="O116" s="301"/>
      <c r="P116" s="301"/>
      <c r="Q116" s="301"/>
      <c r="R116" s="301"/>
      <c r="S116" s="301"/>
      <c r="T116" s="301"/>
      <c r="U116" s="40" t="b">
        <f t="shared" si="2"/>
        <v>1</v>
      </c>
      <c r="V116" s="446" t="s">
        <v>259</v>
      </c>
      <c r="W116" s="74"/>
    </row>
    <row r="117" spans="1:23" ht="15.75" x14ac:dyDescent="0.3">
      <c r="A117" s="107">
        <v>110</v>
      </c>
      <c r="B117" s="114"/>
      <c r="C117" s="114"/>
      <c r="D117" s="114">
        <f t="shared" si="11"/>
        <v>0</v>
      </c>
      <c r="E117" s="114"/>
      <c r="F117" s="101"/>
      <c r="G117" s="321">
        <f t="shared" si="5"/>
        <v>2018</v>
      </c>
      <c r="H117" s="318"/>
      <c r="I117" s="325"/>
      <c r="J117" s="294"/>
      <c r="K117" s="300"/>
      <c r="L117" s="301"/>
      <c r="M117" s="301"/>
      <c r="N117" s="301"/>
      <c r="O117" s="301"/>
      <c r="P117" s="301"/>
      <c r="Q117" s="301"/>
      <c r="R117" s="301"/>
      <c r="S117" s="301"/>
      <c r="T117" s="301"/>
      <c r="U117" s="40" t="b">
        <f t="shared" ref="U117:U131" si="21">IF((COUNTBLANK(H117:T117))=13,TRUE,IF((COUNTBLANK(J117:M117))=0,IF(COUNTBLANK(P117:S117)=0,IF(S117=0,IF(ISBLANK(T117),FALSE,TRUE),TRUE))))</f>
        <v>1</v>
      </c>
      <c r="V117" s="446" t="s">
        <v>259</v>
      </c>
      <c r="W117" s="74"/>
    </row>
    <row r="118" spans="1:23" ht="15.75" x14ac:dyDescent="0.3">
      <c r="A118" s="107">
        <v>111</v>
      </c>
      <c r="B118" s="114"/>
      <c r="C118" s="114"/>
      <c r="D118" s="114">
        <f t="shared" si="11"/>
        <v>0</v>
      </c>
      <c r="E118" s="114"/>
      <c r="F118" s="101"/>
      <c r="G118" s="321">
        <f t="shared" si="5"/>
        <v>2018</v>
      </c>
      <c r="H118" s="318"/>
      <c r="I118" s="325"/>
      <c r="J118" s="294"/>
      <c r="K118" s="300"/>
      <c r="L118" s="301"/>
      <c r="M118" s="301"/>
      <c r="N118" s="301"/>
      <c r="O118" s="301"/>
      <c r="P118" s="301"/>
      <c r="Q118" s="301"/>
      <c r="R118" s="301"/>
      <c r="S118" s="301"/>
      <c r="T118" s="301"/>
      <c r="U118" s="40" t="b">
        <f t="shared" si="21"/>
        <v>1</v>
      </c>
      <c r="V118" s="446" t="s">
        <v>259</v>
      </c>
      <c r="W118" s="74"/>
    </row>
    <row r="119" spans="1:23" ht="15.75" x14ac:dyDescent="0.3">
      <c r="A119" s="107">
        <v>112</v>
      </c>
      <c r="B119" s="114"/>
      <c r="C119" s="114"/>
      <c r="D119" s="114">
        <f t="shared" si="11"/>
        <v>0</v>
      </c>
      <c r="E119" s="114"/>
      <c r="F119" s="101"/>
      <c r="G119" s="321">
        <f t="shared" si="5"/>
        <v>2018</v>
      </c>
      <c r="H119" s="318"/>
      <c r="I119" s="325"/>
      <c r="J119" s="294"/>
      <c r="K119" s="300"/>
      <c r="L119" s="301"/>
      <c r="M119" s="301"/>
      <c r="N119" s="301"/>
      <c r="O119" s="301"/>
      <c r="P119" s="301"/>
      <c r="Q119" s="301"/>
      <c r="R119" s="301"/>
      <c r="S119" s="301"/>
      <c r="T119" s="301"/>
      <c r="U119" s="40" t="b">
        <f t="shared" si="21"/>
        <v>1</v>
      </c>
      <c r="V119" s="446" t="s">
        <v>259</v>
      </c>
      <c r="W119" s="74"/>
    </row>
    <row r="120" spans="1:23" ht="15.75" x14ac:dyDescent="0.3">
      <c r="A120" s="107">
        <v>113</v>
      </c>
      <c r="B120" s="114"/>
      <c r="C120" s="114"/>
      <c r="D120" s="114">
        <f t="shared" si="11"/>
        <v>0</v>
      </c>
      <c r="E120" s="114"/>
      <c r="F120" s="101"/>
      <c r="G120" s="321">
        <f t="shared" si="5"/>
        <v>2018</v>
      </c>
      <c r="H120" s="318"/>
      <c r="I120" s="325"/>
      <c r="J120" s="294"/>
      <c r="K120" s="300"/>
      <c r="L120" s="301"/>
      <c r="M120" s="301"/>
      <c r="N120" s="301"/>
      <c r="O120" s="301"/>
      <c r="P120" s="301"/>
      <c r="Q120" s="301"/>
      <c r="R120" s="301"/>
      <c r="S120" s="301"/>
      <c r="T120" s="301"/>
      <c r="U120" s="40" t="b">
        <f t="shared" si="21"/>
        <v>1</v>
      </c>
      <c r="V120" s="446" t="s">
        <v>259</v>
      </c>
      <c r="W120" s="74"/>
    </row>
    <row r="121" spans="1:23" ht="15.75" x14ac:dyDescent="0.3">
      <c r="A121" s="107">
        <v>114</v>
      </c>
      <c r="B121" s="114"/>
      <c r="C121" s="114"/>
      <c r="D121" s="114">
        <f t="shared" si="11"/>
        <v>0</v>
      </c>
      <c r="E121" s="114"/>
      <c r="F121" s="101"/>
      <c r="G121" s="321">
        <f t="shared" si="5"/>
        <v>2018</v>
      </c>
      <c r="H121" s="318"/>
      <c r="I121" s="325"/>
      <c r="J121" s="294"/>
      <c r="K121" s="300"/>
      <c r="L121" s="301"/>
      <c r="M121" s="301"/>
      <c r="N121" s="301"/>
      <c r="O121" s="301"/>
      <c r="P121" s="301"/>
      <c r="Q121" s="301"/>
      <c r="R121" s="301"/>
      <c r="S121" s="301"/>
      <c r="T121" s="301"/>
      <c r="U121" s="40" t="b">
        <f t="shared" si="21"/>
        <v>1</v>
      </c>
      <c r="V121" s="446" t="s">
        <v>259</v>
      </c>
      <c r="W121" s="74"/>
    </row>
    <row r="122" spans="1:23" ht="15.75" x14ac:dyDescent="0.3">
      <c r="A122" s="107">
        <v>115</v>
      </c>
      <c r="B122" s="114"/>
      <c r="C122" s="114"/>
      <c r="D122" s="114">
        <f t="shared" si="11"/>
        <v>0</v>
      </c>
      <c r="E122" s="114"/>
      <c r="F122" s="101"/>
      <c r="G122" s="321">
        <f t="shared" si="5"/>
        <v>2018</v>
      </c>
      <c r="H122" s="318"/>
      <c r="I122" s="325"/>
      <c r="J122" s="294"/>
      <c r="K122" s="300"/>
      <c r="L122" s="301"/>
      <c r="M122" s="301"/>
      <c r="N122" s="301"/>
      <c r="O122" s="301"/>
      <c r="P122" s="301"/>
      <c r="Q122" s="301"/>
      <c r="R122" s="301"/>
      <c r="S122" s="301"/>
      <c r="T122" s="301"/>
      <c r="U122" s="40" t="b">
        <f t="shared" si="21"/>
        <v>1</v>
      </c>
      <c r="V122" s="446" t="s">
        <v>259</v>
      </c>
      <c r="W122" s="74"/>
    </row>
    <row r="123" spans="1:23" ht="15.75" x14ac:dyDescent="0.3">
      <c r="A123" s="107">
        <v>116</v>
      </c>
      <c r="B123" s="114"/>
      <c r="C123" s="114"/>
      <c r="D123" s="114">
        <f t="shared" si="11"/>
        <v>0</v>
      </c>
      <c r="E123" s="114"/>
      <c r="F123" s="101"/>
      <c r="G123" s="321">
        <f t="shared" si="5"/>
        <v>2018</v>
      </c>
      <c r="H123" s="318"/>
      <c r="I123" s="325"/>
      <c r="J123" s="294"/>
      <c r="K123" s="300"/>
      <c r="L123" s="301"/>
      <c r="M123" s="301"/>
      <c r="N123" s="301"/>
      <c r="O123" s="301"/>
      <c r="P123" s="301"/>
      <c r="Q123" s="301"/>
      <c r="R123" s="301"/>
      <c r="S123" s="301"/>
      <c r="T123" s="301"/>
      <c r="U123" s="40" t="b">
        <f t="shared" si="21"/>
        <v>1</v>
      </c>
      <c r="V123" s="446" t="s">
        <v>259</v>
      </c>
      <c r="W123" s="74"/>
    </row>
    <row r="124" spans="1:23" ht="15.75" x14ac:dyDescent="0.3">
      <c r="A124" s="107">
        <v>117</v>
      </c>
      <c r="B124" s="114"/>
      <c r="C124" s="114"/>
      <c r="D124" s="114">
        <f t="shared" si="11"/>
        <v>0</v>
      </c>
      <c r="E124" s="114"/>
      <c r="F124" s="101"/>
      <c r="G124" s="321">
        <f t="shared" si="5"/>
        <v>2018</v>
      </c>
      <c r="H124" s="318"/>
      <c r="I124" s="325"/>
      <c r="J124" s="294"/>
      <c r="K124" s="300"/>
      <c r="L124" s="301"/>
      <c r="M124" s="301"/>
      <c r="N124" s="301"/>
      <c r="O124" s="301"/>
      <c r="P124" s="301"/>
      <c r="Q124" s="301"/>
      <c r="R124" s="301"/>
      <c r="S124" s="301"/>
      <c r="T124" s="301"/>
      <c r="U124" s="40" t="b">
        <f t="shared" si="21"/>
        <v>1</v>
      </c>
      <c r="V124" s="446" t="s">
        <v>259</v>
      </c>
      <c r="W124" s="74"/>
    </row>
    <row r="125" spans="1:23" ht="15.75" x14ac:dyDescent="0.3">
      <c r="A125" s="107">
        <v>118</v>
      </c>
      <c r="B125" s="114"/>
      <c r="C125" s="114"/>
      <c r="D125" s="114">
        <f t="shared" si="11"/>
        <v>0</v>
      </c>
      <c r="E125" s="114"/>
      <c r="F125" s="101"/>
      <c r="G125" s="321">
        <f t="shared" si="5"/>
        <v>2018</v>
      </c>
      <c r="H125" s="318"/>
      <c r="I125" s="325"/>
      <c r="J125" s="294"/>
      <c r="K125" s="300"/>
      <c r="L125" s="301"/>
      <c r="M125" s="301"/>
      <c r="N125" s="301"/>
      <c r="O125" s="301"/>
      <c r="P125" s="301"/>
      <c r="Q125" s="301"/>
      <c r="R125" s="301"/>
      <c r="S125" s="301"/>
      <c r="T125" s="301"/>
      <c r="U125" s="40" t="b">
        <f t="shared" si="21"/>
        <v>1</v>
      </c>
      <c r="V125" s="446" t="s">
        <v>259</v>
      </c>
      <c r="W125" s="74"/>
    </row>
    <row r="126" spans="1:23" ht="15.75" x14ac:dyDescent="0.3">
      <c r="A126" s="107">
        <v>119</v>
      </c>
      <c r="B126" s="114"/>
      <c r="C126" s="114"/>
      <c r="D126" s="114">
        <f t="shared" si="11"/>
        <v>0</v>
      </c>
      <c r="E126" s="114"/>
      <c r="F126" s="101"/>
      <c r="G126" s="321">
        <f t="shared" si="5"/>
        <v>2018</v>
      </c>
      <c r="H126" s="318"/>
      <c r="I126" s="325"/>
      <c r="J126" s="294"/>
      <c r="K126" s="300"/>
      <c r="L126" s="301"/>
      <c r="M126" s="301"/>
      <c r="N126" s="301"/>
      <c r="O126" s="301"/>
      <c r="P126" s="301"/>
      <c r="Q126" s="301"/>
      <c r="R126" s="301"/>
      <c r="S126" s="301"/>
      <c r="T126" s="301"/>
      <c r="U126" s="40" t="b">
        <f t="shared" si="21"/>
        <v>1</v>
      </c>
      <c r="V126" s="446" t="s">
        <v>259</v>
      </c>
      <c r="W126" s="74"/>
    </row>
    <row r="127" spans="1:23" ht="15.75" x14ac:dyDescent="0.3">
      <c r="A127" s="107">
        <v>120</v>
      </c>
      <c r="B127" s="114"/>
      <c r="C127" s="114"/>
      <c r="D127" s="114">
        <f t="shared" si="11"/>
        <v>0</v>
      </c>
      <c r="E127" s="114"/>
      <c r="F127" s="101"/>
      <c r="G127" s="321">
        <f t="shared" si="5"/>
        <v>2018</v>
      </c>
      <c r="H127" s="318"/>
      <c r="I127" s="325"/>
      <c r="J127" s="294"/>
      <c r="K127" s="300"/>
      <c r="L127" s="301"/>
      <c r="M127" s="301"/>
      <c r="N127" s="301"/>
      <c r="O127" s="301"/>
      <c r="P127" s="301"/>
      <c r="Q127" s="301"/>
      <c r="R127" s="301"/>
      <c r="S127" s="301"/>
      <c r="T127" s="301"/>
      <c r="U127" s="40" t="b">
        <f t="shared" si="21"/>
        <v>1</v>
      </c>
      <c r="V127" s="446" t="s">
        <v>259</v>
      </c>
      <c r="W127" s="74"/>
    </row>
    <row r="128" spans="1:23" ht="15.75" x14ac:dyDescent="0.3">
      <c r="A128" s="107">
        <v>121</v>
      </c>
      <c r="B128" s="114"/>
      <c r="C128" s="114"/>
      <c r="D128" s="114">
        <f t="shared" si="11"/>
        <v>0</v>
      </c>
      <c r="E128" s="114"/>
      <c r="F128" s="101"/>
      <c r="G128" s="321">
        <f t="shared" si="5"/>
        <v>2018</v>
      </c>
      <c r="H128" s="318"/>
      <c r="I128" s="325"/>
      <c r="J128" s="294"/>
      <c r="K128" s="300"/>
      <c r="L128" s="301"/>
      <c r="M128" s="301"/>
      <c r="N128" s="301"/>
      <c r="O128" s="301"/>
      <c r="P128" s="301"/>
      <c r="Q128" s="301"/>
      <c r="R128" s="301"/>
      <c r="S128" s="301"/>
      <c r="T128" s="301"/>
      <c r="U128" s="40" t="b">
        <f t="shared" si="21"/>
        <v>1</v>
      </c>
      <c r="V128" s="446" t="s">
        <v>259</v>
      </c>
      <c r="W128" s="74"/>
    </row>
    <row r="129" spans="1:23" ht="15.75" x14ac:dyDescent="0.3">
      <c r="A129" s="107">
        <v>122</v>
      </c>
      <c r="B129" s="114"/>
      <c r="C129" s="114"/>
      <c r="D129" s="114">
        <f t="shared" si="11"/>
        <v>0</v>
      </c>
      <c r="E129" s="114"/>
      <c r="F129" s="101"/>
      <c r="G129" s="321">
        <f t="shared" si="5"/>
        <v>2018</v>
      </c>
      <c r="H129" s="318"/>
      <c r="I129" s="325"/>
      <c r="J129" s="294"/>
      <c r="K129" s="300"/>
      <c r="L129" s="301"/>
      <c r="M129" s="301"/>
      <c r="N129" s="301"/>
      <c r="O129" s="301"/>
      <c r="P129" s="301"/>
      <c r="Q129" s="301"/>
      <c r="R129" s="301"/>
      <c r="S129" s="301"/>
      <c r="T129" s="301"/>
      <c r="U129" s="40" t="b">
        <f t="shared" si="21"/>
        <v>1</v>
      </c>
      <c r="V129" s="446" t="s">
        <v>259</v>
      </c>
      <c r="W129" s="74"/>
    </row>
    <row r="130" spans="1:23" ht="15.75" x14ac:dyDescent="0.3">
      <c r="A130" s="107">
        <v>123</v>
      </c>
      <c r="B130" s="114"/>
      <c r="C130" s="114"/>
      <c r="D130" s="114">
        <f t="shared" si="11"/>
        <v>0</v>
      </c>
      <c r="E130" s="114"/>
      <c r="F130" s="101"/>
      <c r="G130" s="321">
        <f t="shared" si="5"/>
        <v>2018</v>
      </c>
      <c r="H130" s="318"/>
      <c r="I130" s="325"/>
      <c r="J130" s="294"/>
      <c r="K130" s="300"/>
      <c r="L130" s="301"/>
      <c r="M130" s="301"/>
      <c r="N130" s="301"/>
      <c r="O130" s="301"/>
      <c r="P130" s="301"/>
      <c r="Q130" s="301"/>
      <c r="R130" s="301"/>
      <c r="S130" s="301"/>
      <c r="T130" s="301"/>
      <c r="U130" s="40" t="b">
        <f t="shared" si="21"/>
        <v>1</v>
      </c>
      <c r="V130" s="446" t="s">
        <v>259</v>
      </c>
      <c r="W130" s="74"/>
    </row>
    <row r="131" spans="1:23" ht="15.75" x14ac:dyDescent="0.3">
      <c r="A131" s="107">
        <v>124</v>
      </c>
      <c r="B131" s="114"/>
      <c r="C131" s="114"/>
      <c r="D131" s="114">
        <f t="shared" si="11"/>
        <v>0</v>
      </c>
      <c r="E131" s="114"/>
      <c r="F131" s="101"/>
      <c r="G131" s="321">
        <f t="shared" si="5"/>
        <v>2018</v>
      </c>
      <c r="H131" s="318"/>
      <c r="I131" s="325"/>
      <c r="J131" s="294"/>
      <c r="K131" s="300"/>
      <c r="L131" s="301"/>
      <c r="M131" s="301"/>
      <c r="N131" s="301"/>
      <c r="O131" s="301"/>
      <c r="P131" s="301"/>
      <c r="Q131" s="301"/>
      <c r="R131" s="301"/>
      <c r="S131" s="301"/>
      <c r="T131" s="301"/>
      <c r="U131" s="40" t="b">
        <f t="shared" si="21"/>
        <v>1</v>
      </c>
      <c r="V131" s="446" t="s">
        <v>259</v>
      </c>
      <c r="W131" s="74"/>
    </row>
    <row r="132" spans="1:23" ht="15.75" x14ac:dyDescent="0.3">
      <c r="A132" s="107">
        <v>125</v>
      </c>
      <c r="B132" s="114"/>
      <c r="C132" s="114"/>
      <c r="D132" s="114">
        <f t="shared" si="11"/>
        <v>0</v>
      </c>
      <c r="E132" s="114"/>
      <c r="F132" s="101"/>
      <c r="G132" s="321">
        <f t="shared" si="5"/>
        <v>2018</v>
      </c>
      <c r="H132" s="318"/>
      <c r="I132" s="325"/>
      <c r="J132" s="294"/>
      <c r="K132" s="300"/>
      <c r="L132" s="301"/>
      <c r="M132" s="301"/>
      <c r="N132" s="301"/>
      <c r="O132" s="301"/>
      <c r="P132" s="301"/>
      <c r="Q132" s="301"/>
      <c r="R132" s="301"/>
      <c r="S132" s="301"/>
      <c r="T132" s="301"/>
      <c r="U132" s="40" t="b">
        <f t="shared" si="2"/>
        <v>1</v>
      </c>
      <c r="V132" s="384" t="str">
        <f t="shared" si="0"/>
        <v>No</v>
      </c>
      <c r="W132" s="74"/>
    </row>
    <row r="133" spans="1:23" ht="15.75" x14ac:dyDescent="0.3">
      <c r="A133" s="107">
        <v>126</v>
      </c>
      <c r="B133" s="114"/>
      <c r="C133" s="114"/>
      <c r="D133" s="114">
        <f t="shared" si="11"/>
        <v>0</v>
      </c>
      <c r="E133" s="114"/>
      <c r="F133" s="101"/>
      <c r="G133" s="321">
        <f t="shared" si="5"/>
        <v>2018</v>
      </c>
      <c r="H133" s="316"/>
      <c r="I133" s="326"/>
      <c r="J133" s="281"/>
      <c r="K133" s="300"/>
      <c r="L133" s="301"/>
      <c r="M133" s="301"/>
      <c r="N133" s="301"/>
      <c r="O133" s="301"/>
      <c r="P133" s="301"/>
      <c r="Q133" s="301"/>
      <c r="R133" s="301"/>
      <c r="S133" s="301"/>
      <c r="T133" s="301"/>
      <c r="U133" s="40" t="b">
        <f t="shared" si="2"/>
        <v>1</v>
      </c>
      <c r="V133" s="384" t="str">
        <f t="shared" si="0"/>
        <v>No</v>
      </c>
      <c r="W133" s="74"/>
    </row>
    <row r="134" spans="1:23" ht="15" customHeight="1" x14ac:dyDescent="0.3">
      <c r="A134" s="107">
        <v>127</v>
      </c>
      <c r="B134" s="114"/>
      <c r="C134" s="114"/>
      <c r="D134" s="114">
        <f t="shared" si="11"/>
        <v>0</v>
      </c>
      <c r="E134" s="114"/>
      <c r="F134" s="101"/>
      <c r="G134" s="321">
        <f t="shared" si="5"/>
        <v>2018</v>
      </c>
      <c r="H134" s="316"/>
      <c r="I134" s="326"/>
      <c r="J134" s="281"/>
      <c r="K134" s="300"/>
      <c r="L134" s="301"/>
      <c r="M134" s="301"/>
      <c r="N134" s="301"/>
      <c r="O134" s="301"/>
      <c r="P134" s="301"/>
      <c r="Q134" s="301"/>
      <c r="R134" s="301"/>
      <c r="S134" s="301"/>
      <c r="T134" s="301"/>
      <c r="U134" s="40" t="b">
        <f t="shared" si="2"/>
        <v>1</v>
      </c>
      <c r="V134" s="384" t="str">
        <f t="shared" si="0"/>
        <v>No</v>
      </c>
      <c r="W134" s="74"/>
    </row>
    <row r="135" spans="1:23" x14ac:dyDescent="0.25">
      <c r="A135" s="107">
        <v>128</v>
      </c>
      <c r="B135" s="114"/>
      <c r="C135" s="114"/>
      <c r="D135" s="114">
        <f t="shared" si="11"/>
        <v>0</v>
      </c>
      <c r="E135" s="114"/>
      <c r="F135" s="101"/>
      <c r="G135" s="321">
        <f t="shared" si="5"/>
        <v>2018</v>
      </c>
      <c r="H135" s="316"/>
      <c r="I135" s="326"/>
      <c r="J135" s="281"/>
      <c r="K135" s="300"/>
      <c r="L135" s="301"/>
      <c r="M135" s="301"/>
      <c r="N135" s="301"/>
      <c r="O135" s="301"/>
      <c r="P135" s="301"/>
      <c r="Q135" s="301"/>
      <c r="R135" s="301"/>
      <c r="S135" s="301"/>
      <c r="T135" s="301"/>
      <c r="U135" s="40" t="b">
        <f t="shared" si="2"/>
        <v>1</v>
      </c>
      <c r="V135" s="384" t="str">
        <f t="shared" si="0"/>
        <v>No</v>
      </c>
      <c r="W135" s="75"/>
    </row>
    <row r="136" spans="1:23" ht="24" x14ac:dyDescent="0.25">
      <c r="A136" s="107">
        <v>129</v>
      </c>
      <c r="B136" s="114"/>
      <c r="C136" s="114"/>
      <c r="D136" s="114">
        <f t="shared" si="11"/>
        <v>0</v>
      </c>
      <c r="E136" s="114"/>
      <c r="F136" s="101"/>
      <c r="G136" s="321">
        <f t="shared" si="5"/>
        <v>2018</v>
      </c>
      <c r="H136" s="317" t="s">
        <v>668</v>
      </c>
      <c r="I136" s="324"/>
      <c r="J136" s="293" t="s">
        <v>819</v>
      </c>
      <c r="K136" s="309" t="s">
        <v>658</v>
      </c>
      <c r="L136" s="310">
        <f>SUM(L132:L135)</f>
        <v>0</v>
      </c>
      <c r="M136" s="310">
        <f t="shared" ref="M136:T136" si="22">SUM(M132:M135)</f>
        <v>0</v>
      </c>
      <c r="N136" s="310">
        <f t="shared" si="22"/>
        <v>0</v>
      </c>
      <c r="O136" s="310">
        <f t="shared" si="22"/>
        <v>0</v>
      </c>
      <c r="P136" s="310">
        <f t="shared" si="22"/>
        <v>0</v>
      </c>
      <c r="Q136" s="310">
        <f t="shared" si="22"/>
        <v>0</v>
      </c>
      <c r="R136" s="310">
        <f t="shared" si="22"/>
        <v>0</v>
      </c>
      <c r="S136" s="310">
        <f t="shared" si="22"/>
        <v>0</v>
      </c>
      <c r="T136" s="310">
        <f t="shared" si="22"/>
        <v>0</v>
      </c>
      <c r="U136" s="40" t="b">
        <f>IF((COUNTBLANK(H136:T136))=10,TRUE,IF((COUNTBLANK(J136:M136))=0,IF(COUNTBLANK(P136:S136)=0,IF(S136=0,IF(ISBLANK(T136),FALSE,TRUE),TRUE))))</f>
        <v>1</v>
      </c>
      <c r="V136" s="384" t="str">
        <f t="shared" si="0"/>
        <v>No</v>
      </c>
      <c r="W136" s="75"/>
    </row>
    <row r="137" spans="1:23" x14ac:dyDescent="0.25">
      <c r="A137" s="107">
        <v>130</v>
      </c>
      <c r="B137" s="114"/>
      <c r="C137" s="114"/>
      <c r="D137" s="114">
        <f t="shared" ref="D137:D248" si="23">IF($V137="Yes",1,0)</f>
        <v>0</v>
      </c>
      <c r="E137" s="114"/>
      <c r="F137" s="101"/>
      <c r="G137" s="321">
        <f t="shared" si="5"/>
        <v>2018</v>
      </c>
      <c r="H137" s="317" t="s">
        <v>669</v>
      </c>
      <c r="I137" s="324"/>
      <c r="J137" s="293" t="s">
        <v>670</v>
      </c>
      <c r="K137" s="309" t="s">
        <v>658</v>
      </c>
      <c r="L137" s="311"/>
      <c r="M137" s="311"/>
      <c r="N137" s="311"/>
      <c r="O137" s="311"/>
      <c r="P137" s="311"/>
      <c r="Q137" s="311"/>
      <c r="R137" s="311"/>
      <c r="S137" s="311"/>
      <c r="T137" s="311"/>
      <c r="U137" s="40" t="b">
        <f>IF((COUNTBLANK(H137:T137))=10,TRUE,IF((COUNTBLANK(J137:M137))=0,IF(COUNTBLANK(P137:S137)=0,IF(S137=0,IF(ISBLANK(T137),FALSE,TRUE),TRUE))))</f>
        <v>1</v>
      </c>
      <c r="V137" s="384" t="str">
        <f t="shared" si="0"/>
        <v>No</v>
      </c>
      <c r="W137" s="75"/>
    </row>
    <row r="138" spans="1:23" x14ac:dyDescent="0.25">
      <c r="A138" s="107">
        <v>131</v>
      </c>
      <c r="B138" s="114"/>
      <c r="C138" s="114"/>
      <c r="D138" s="114">
        <f t="shared" si="11"/>
        <v>0</v>
      </c>
      <c r="E138" s="114"/>
      <c r="F138" s="101"/>
      <c r="G138" s="321">
        <f t="shared" si="5"/>
        <v>2018</v>
      </c>
      <c r="H138" s="316"/>
      <c r="I138" s="326"/>
      <c r="J138" s="281"/>
      <c r="K138" s="300"/>
      <c r="L138" s="301"/>
      <c r="M138" s="301"/>
      <c r="N138" s="301"/>
      <c r="O138" s="301"/>
      <c r="P138" s="301"/>
      <c r="Q138" s="301"/>
      <c r="R138" s="301"/>
      <c r="S138" s="301"/>
      <c r="T138" s="301"/>
      <c r="U138" s="40" t="b">
        <f t="shared" ref="U138:U157" si="24">IF((COUNTBLANK(H138:T138))=13,TRUE,IF((COUNTBLANK(J138:M138))=0,IF(COUNTBLANK(P138:S138)=0,IF(S138=0,IF(ISBLANK(T138),FALSE,TRUE),TRUE))))</f>
        <v>1</v>
      </c>
      <c r="V138" s="384" t="str">
        <f t="shared" si="0"/>
        <v>No</v>
      </c>
      <c r="W138" s="75"/>
    </row>
    <row r="139" spans="1:23" x14ac:dyDescent="0.25">
      <c r="A139" s="107">
        <v>132</v>
      </c>
      <c r="B139" s="114"/>
      <c r="C139" s="114"/>
      <c r="D139" s="114">
        <f t="shared" ref="D139:D178" si="25">IF($V139="Yes",1,0)</f>
        <v>0</v>
      </c>
      <c r="E139" s="114"/>
      <c r="F139" s="101"/>
      <c r="G139" s="321">
        <f t="shared" si="5"/>
        <v>2018</v>
      </c>
      <c r="H139" s="316"/>
      <c r="I139" s="326"/>
      <c r="J139" s="281"/>
      <c r="K139" s="300"/>
      <c r="L139" s="301"/>
      <c r="M139" s="301"/>
      <c r="N139" s="301"/>
      <c r="O139" s="301"/>
      <c r="P139" s="301"/>
      <c r="Q139" s="301"/>
      <c r="R139" s="301"/>
      <c r="S139" s="301"/>
      <c r="T139" s="301"/>
      <c r="U139" s="40" t="b">
        <f t="shared" si="24"/>
        <v>1</v>
      </c>
      <c r="V139" s="384" t="str">
        <f t="shared" si="0"/>
        <v>No</v>
      </c>
      <c r="W139" s="75"/>
    </row>
    <row r="140" spans="1:23" x14ac:dyDescent="0.25">
      <c r="A140" s="107">
        <v>133</v>
      </c>
      <c r="B140" s="114"/>
      <c r="C140" s="114"/>
      <c r="D140" s="114">
        <f t="shared" si="25"/>
        <v>0</v>
      </c>
      <c r="E140" s="114"/>
      <c r="F140" s="101"/>
      <c r="G140" s="321">
        <f t="shared" si="5"/>
        <v>2018</v>
      </c>
      <c r="H140" s="316"/>
      <c r="I140" s="326"/>
      <c r="J140" s="281"/>
      <c r="K140" s="300"/>
      <c r="L140" s="301"/>
      <c r="M140" s="301"/>
      <c r="N140" s="301"/>
      <c r="O140" s="301"/>
      <c r="P140" s="301"/>
      <c r="Q140" s="301"/>
      <c r="R140" s="301"/>
      <c r="S140" s="301"/>
      <c r="T140" s="301"/>
      <c r="U140" s="40" t="b">
        <f t="shared" si="24"/>
        <v>1</v>
      </c>
      <c r="V140" s="384" t="str">
        <f t="shared" si="0"/>
        <v>No</v>
      </c>
      <c r="W140" s="75"/>
    </row>
    <row r="141" spans="1:23" x14ac:dyDescent="0.25">
      <c r="A141" s="107">
        <v>134</v>
      </c>
      <c r="B141" s="114"/>
      <c r="C141" s="114"/>
      <c r="D141" s="114">
        <f t="shared" si="25"/>
        <v>0</v>
      </c>
      <c r="E141" s="114"/>
      <c r="F141" s="101"/>
      <c r="G141" s="321">
        <f t="shared" si="5"/>
        <v>2018</v>
      </c>
      <c r="H141" s="316"/>
      <c r="I141" s="326"/>
      <c r="J141" s="281"/>
      <c r="K141" s="300"/>
      <c r="L141" s="301"/>
      <c r="M141" s="301"/>
      <c r="N141" s="301"/>
      <c r="O141" s="301"/>
      <c r="P141" s="301"/>
      <c r="Q141" s="301"/>
      <c r="R141" s="301"/>
      <c r="S141" s="301"/>
      <c r="T141" s="301"/>
      <c r="U141" s="40" t="b">
        <f t="shared" si="24"/>
        <v>1</v>
      </c>
      <c r="V141" s="384" t="str">
        <f t="shared" si="0"/>
        <v>No</v>
      </c>
      <c r="W141" s="75"/>
    </row>
    <row r="142" spans="1:23" x14ac:dyDescent="0.25">
      <c r="A142" s="107">
        <v>135</v>
      </c>
      <c r="B142" s="114"/>
      <c r="C142" s="114"/>
      <c r="D142" s="114">
        <f t="shared" si="25"/>
        <v>0</v>
      </c>
      <c r="E142" s="114"/>
      <c r="F142" s="101"/>
      <c r="G142" s="321">
        <f t="shared" si="5"/>
        <v>2018</v>
      </c>
      <c r="H142" s="316"/>
      <c r="I142" s="326"/>
      <c r="J142" s="281"/>
      <c r="K142" s="300"/>
      <c r="L142" s="301"/>
      <c r="M142" s="301"/>
      <c r="N142" s="301"/>
      <c r="O142" s="301"/>
      <c r="P142" s="301"/>
      <c r="Q142" s="301"/>
      <c r="R142" s="301"/>
      <c r="S142" s="301"/>
      <c r="T142" s="301"/>
      <c r="U142" s="40" t="b">
        <f t="shared" si="24"/>
        <v>1</v>
      </c>
      <c r="V142" s="384" t="str">
        <f t="shared" si="0"/>
        <v>No</v>
      </c>
      <c r="W142" s="75"/>
    </row>
    <row r="143" spans="1:23" x14ac:dyDescent="0.25">
      <c r="A143" s="107">
        <v>136</v>
      </c>
      <c r="B143" s="114"/>
      <c r="C143" s="114"/>
      <c r="D143" s="114">
        <f t="shared" si="25"/>
        <v>0</v>
      </c>
      <c r="E143" s="114"/>
      <c r="F143" s="101"/>
      <c r="G143" s="321">
        <f t="shared" si="5"/>
        <v>2018</v>
      </c>
      <c r="H143" s="316"/>
      <c r="I143" s="326"/>
      <c r="J143" s="281"/>
      <c r="K143" s="300"/>
      <c r="L143" s="301"/>
      <c r="M143" s="301"/>
      <c r="N143" s="301"/>
      <c r="O143" s="301"/>
      <c r="P143" s="301"/>
      <c r="Q143" s="301"/>
      <c r="R143" s="301"/>
      <c r="S143" s="301"/>
      <c r="T143" s="301"/>
      <c r="U143" s="40" t="b">
        <f t="shared" si="24"/>
        <v>1</v>
      </c>
      <c r="V143" s="384" t="str">
        <f t="shared" si="0"/>
        <v>No</v>
      </c>
      <c r="W143" s="75"/>
    </row>
    <row r="144" spans="1:23" x14ac:dyDescent="0.25">
      <c r="A144" s="107">
        <v>137</v>
      </c>
      <c r="B144" s="114"/>
      <c r="C144" s="114"/>
      <c r="D144" s="114">
        <f t="shared" si="25"/>
        <v>0</v>
      </c>
      <c r="E144" s="114"/>
      <c r="F144" s="101"/>
      <c r="G144" s="321">
        <f t="shared" si="5"/>
        <v>2018</v>
      </c>
      <c r="H144" s="316"/>
      <c r="I144" s="326"/>
      <c r="J144" s="281"/>
      <c r="K144" s="300"/>
      <c r="L144" s="301"/>
      <c r="M144" s="301"/>
      <c r="N144" s="301"/>
      <c r="O144" s="301"/>
      <c r="P144" s="301"/>
      <c r="Q144" s="301"/>
      <c r="R144" s="301"/>
      <c r="S144" s="301"/>
      <c r="T144" s="301"/>
      <c r="U144" s="40" t="b">
        <f t="shared" si="24"/>
        <v>1</v>
      </c>
      <c r="V144" s="384" t="str">
        <f t="shared" si="0"/>
        <v>No</v>
      </c>
      <c r="W144" s="75"/>
    </row>
    <row r="145" spans="1:23" x14ac:dyDescent="0.25">
      <c r="A145" s="107">
        <v>138</v>
      </c>
      <c r="B145" s="114"/>
      <c r="C145" s="114"/>
      <c r="D145" s="114">
        <f t="shared" si="25"/>
        <v>0</v>
      </c>
      <c r="E145" s="114"/>
      <c r="F145" s="101"/>
      <c r="G145" s="321">
        <f t="shared" si="5"/>
        <v>2018</v>
      </c>
      <c r="H145" s="316"/>
      <c r="I145" s="326"/>
      <c r="J145" s="281"/>
      <c r="K145" s="300"/>
      <c r="L145" s="301"/>
      <c r="M145" s="301"/>
      <c r="N145" s="301"/>
      <c r="O145" s="301"/>
      <c r="P145" s="301"/>
      <c r="Q145" s="301"/>
      <c r="R145" s="301"/>
      <c r="S145" s="301"/>
      <c r="T145" s="301"/>
      <c r="U145" s="40" t="b">
        <f t="shared" si="24"/>
        <v>1</v>
      </c>
      <c r="V145" s="384" t="str">
        <f t="shared" si="0"/>
        <v>No</v>
      </c>
      <c r="W145" s="75"/>
    </row>
    <row r="146" spans="1:23" x14ac:dyDescent="0.25">
      <c r="A146" s="107">
        <v>139</v>
      </c>
      <c r="B146" s="114"/>
      <c r="C146" s="114"/>
      <c r="D146" s="114">
        <f t="shared" si="25"/>
        <v>0</v>
      </c>
      <c r="E146" s="114"/>
      <c r="F146" s="101"/>
      <c r="G146" s="321">
        <f t="shared" si="5"/>
        <v>2018</v>
      </c>
      <c r="H146" s="316"/>
      <c r="I146" s="326"/>
      <c r="J146" s="281"/>
      <c r="K146" s="300"/>
      <c r="L146" s="301"/>
      <c r="M146" s="301"/>
      <c r="N146" s="301"/>
      <c r="O146" s="301"/>
      <c r="P146" s="301"/>
      <c r="Q146" s="301"/>
      <c r="R146" s="301"/>
      <c r="S146" s="301"/>
      <c r="T146" s="301"/>
      <c r="U146" s="40" t="b">
        <f t="shared" si="24"/>
        <v>1</v>
      </c>
      <c r="V146" s="384" t="str">
        <f t="shared" si="0"/>
        <v>No</v>
      </c>
      <c r="W146" s="75"/>
    </row>
    <row r="147" spans="1:23" x14ac:dyDescent="0.25">
      <c r="A147" s="107">
        <v>140</v>
      </c>
      <c r="B147" s="114"/>
      <c r="C147" s="114"/>
      <c r="D147" s="114">
        <f t="shared" si="25"/>
        <v>0</v>
      </c>
      <c r="E147" s="114"/>
      <c r="F147" s="101"/>
      <c r="G147" s="321">
        <f t="shared" si="5"/>
        <v>2018</v>
      </c>
      <c r="H147" s="316"/>
      <c r="I147" s="326"/>
      <c r="J147" s="281"/>
      <c r="K147" s="300"/>
      <c r="L147" s="301"/>
      <c r="M147" s="301"/>
      <c r="N147" s="301"/>
      <c r="O147" s="301"/>
      <c r="P147" s="301"/>
      <c r="Q147" s="301"/>
      <c r="R147" s="301"/>
      <c r="S147" s="301"/>
      <c r="T147" s="301"/>
      <c r="U147" s="40" t="b">
        <f t="shared" si="24"/>
        <v>1</v>
      </c>
      <c r="V147" s="384" t="str">
        <f t="shared" si="0"/>
        <v>No</v>
      </c>
      <c r="W147" s="75"/>
    </row>
    <row r="148" spans="1:23" x14ac:dyDescent="0.25">
      <c r="A148" s="107">
        <v>141</v>
      </c>
      <c r="B148" s="114"/>
      <c r="C148" s="114"/>
      <c r="D148" s="114">
        <f t="shared" si="25"/>
        <v>0</v>
      </c>
      <c r="E148" s="114"/>
      <c r="F148" s="101"/>
      <c r="G148" s="321">
        <f t="shared" si="5"/>
        <v>2018</v>
      </c>
      <c r="H148" s="316"/>
      <c r="I148" s="326"/>
      <c r="J148" s="281"/>
      <c r="K148" s="300"/>
      <c r="L148" s="301"/>
      <c r="M148" s="301"/>
      <c r="N148" s="301"/>
      <c r="O148" s="301"/>
      <c r="P148" s="301"/>
      <c r="Q148" s="301"/>
      <c r="R148" s="301"/>
      <c r="S148" s="301"/>
      <c r="T148" s="301"/>
      <c r="U148" s="40" t="b">
        <f t="shared" si="24"/>
        <v>1</v>
      </c>
      <c r="V148" s="384" t="str">
        <f t="shared" si="0"/>
        <v>No</v>
      </c>
      <c r="W148" s="75"/>
    </row>
    <row r="149" spans="1:23" x14ac:dyDescent="0.25">
      <c r="A149" s="107">
        <v>142</v>
      </c>
      <c r="B149" s="114"/>
      <c r="C149" s="114"/>
      <c r="D149" s="114">
        <f t="shared" si="25"/>
        <v>0</v>
      </c>
      <c r="E149" s="114"/>
      <c r="F149" s="101"/>
      <c r="G149" s="321">
        <f t="shared" si="5"/>
        <v>2018</v>
      </c>
      <c r="H149" s="316"/>
      <c r="I149" s="326"/>
      <c r="J149" s="281"/>
      <c r="K149" s="300"/>
      <c r="L149" s="301"/>
      <c r="M149" s="301"/>
      <c r="N149" s="301"/>
      <c r="O149" s="301"/>
      <c r="P149" s="301"/>
      <c r="Q149" s="301"/>
      <c r="R149" s="301"/>
      <c r="S149" s="301"/>
      <c r="T149" s="301"/>
      <c r="U149" s="40" t="b">
        <f t="shared" si="24"/>
        <v>1</v>
      </c>
      <c r="V149" s="384" t="str">
        <f t="shared" si="0"/>
        <v>No</v>
      </c>
      <c r="W149" s="75"/>
    </row>
    <row r="150" spans="1:23" x14ac:dyDescent="0.25">
      <c r="A150" s="107">
        <v>143</v>
      </c>
      <c r="B150" s="114"/>
      <c r="C150" s="114"/>
      <c r="D150" s="114">
        <f t="shared" si="25"/>
        <v>0</v>
      </c>
      <c r="E150" s="114"/>
      <c r="F150" s="101"/>
      <c r="G150" s="321">
        <f t="shared" si="5"/>
        <v>2018</v>
      </c>
      <c r="H150" s="316"/>
      <c r="I150" s="326"/>
      <c r="J150" s="281"/>
      <c r="K150" s="300"/>
      <c r="L150" s="301"/>
      <c r="M150" s="301"/>
      <c r="N150" s="301"/>
      <c r="O150" s="301"/>
      <c r="P150" s="301"/>
      <c r="Q150" s="301"/>
      <c r="R150" s="301"/>
      <c r="S150" s="301"/>
      <c r="T150" s="301"/>
      <c r="U150" s="40" t="b">
        <f t="shared" si="24"/>
        <v>1</v>
      </c>
      <c r="V150" s="384" t="str">
        <f t="shared" si="0"/>
        <v>No</v>
      </c>
      <c r="W150" s="75"/>
    </row>
    <row r="151" spans="1:23" x14ac:dyDescent="0.25">
      <c r="A151" s="107">
        <v>144</v>
      </c>
      <c r="B151" s="114"/>
      <c r="C151" s="114"/>
      <c r="D151" s="114">
        <f t="shared" si="25"/>
        <v>0</v>
      </c>
      <c r="E151" s="114"/>
      <c r="F151" s="101"/>
      <c r="G151" s="321">
        <f t="shared" si="5"/>
        <v>2018</v>
      </c>
      <c r="H151" s="316"/>
      <c r="I151" s="326"/>
      <c r="J151" s="281"/>
      <c r="K151" s="300"/>
      <c r="L151" s="301"/>
      <c r="M151" s="301"/>
      <c r="N151" s="301"/>
      <c r="O151" s="301"/>
      <c r="P151" s="301"/>
      <c r="Q151" s="301"/>
      <c r="R151" s="301"/>
      <c r="S151" s="301"/>
      <c r="T151" s="301"/>
      <c r="U151" s="40" t="b">
        <f t="shared" si="24"/>
        <v>1</v>
      </c>
      <c r="V151" s="384" t="str">
        <f t="shared" si="0"/>
        <v>No</v>
      </c>
      <c r="W151" s="75"/>
    </row>
    <row r="152" spans="1:23" x14ac:dyDescent="0.25">
      <c r="A152" s="107">
        <v>145</v>
      </c>
      <c r="B152" s="114"/>
      <c r="C152" s="114"/>
      <c r="D152" s="114">
        <f t="shared" si="25"/>
        <v>0</v>
      </c>
      <c r="E152" s="114"/>
      <c r="F152" s="101"/>
      <c r="G152" s="321">
        <f t="shared" si="5"/>
        <v>2018</v>
      </c>
      <c r="H152" s="316"/>
      <c r="I152" s="326"/>
      <c r="J152" s="281"/>
      <c r="K152" s="300"/>
      <c r="L152" s="301"/>
      <c r="M152" s="301"/>
      <c r="N152" s="301"/>
      <c r="O152" s="301"/>
      <c r="P152" s="301"/>
      <c r="Q152" s="301"/>
      <c r="R152" s="301"/>
      <c r="S152" s="301"/>
      <c r="T152" s="301"/>
      <c r="U152" s="40" t="b">
        <f t="shared" si="24"/>
        <v>1</v>
      </c>
      <c r="V152" s="384" t="str">
        <f t="shared" si="0"/>
        <v>No</v>
      </c>
      <c r="W152" s="75"/>
    </row>
    <row r="153" spans="1:23" x14ac:dyDescent="0.25">
      <c r="A153" s="107">
        <v>146</v>
      </c>
      <c r="B153" s="114"/>
      <c r="C153" s="114"/>
      <c r="D153" s="114">
        <f t="shared" si="25"/>
        <v>0</v>
      </c>
      <c r="E153" s="114"/>
      <c r="F153" s="101"/>
      <c r="G153" s="321">
        <f t="shared" si="5"/>
        <v>2018</v>
      </c>
      <c r="H153" s="316"/>
      <c r="I153" s="326"/>
      <c r="J153" s="281"/>
      <c r="K153" s="300"/>
      <c r="L153" s="301"/>
      <c r="M153" s="301"/>
      <c r="N153" s="301"/>
      <c r="O153" s="301"/>
      <c r="P153" s="301"/>
      <c r="Q153" s="301"/>
      <c r="R153" s="301"/>
      <c r="S153" s="301"/>
      <c r="T153" s="301"/>
      <c r="U153" s="40" t="b">
        <f t="shared" si="24"/>
        <v>1</v>
      </c>
      <c r="V153" s="384" t="str">
        <f t="shared" si="0"/>
        <v>No</v>
      </c>
      <c r="W153" s="75"/>
    </row>
    <row r="154" spans="1:23" x14ac:dyDescent="0.25">
      <c r="A154" s="107">
        <v>147</v>
      </c>
      <c r="B154" s="114"/>
      <c r="C154" s="114"/>
      <c r="D154" s="114">
        <f t="shared" si="25"/>
        <v>0</v>
      </c>
      <c r="E154" s="114"/>
      <c r="F154" s="101"/>
      <c r="G154" s="321">
        <f t="shared" si="5"/>
        <v>2018</v>
      </c>
      <c r="H154" s="316"/>
      <c r="I154" s="326"/>
      <c r="J154" s="281"/>
      <c r="K154" s="300"/>
      <c r="L154" s="301"/>
      <c r="M154" s="301"/>
      <c r="N154" s="301"/>
      <c r="O154" s="301"/>
      <c r="P154" s="301"/>
      <c r="Q154" s="301"/>
      <c r="R154" s="301"/>
      <c r="S154" s="301"/>
      <c r="T154" s="301"/>
      <c r="U154" s="40" t="b">
        <f t="shared" si="24"/>
        <v>1</v>
      </c>
      <c r="V154" s="384" t="str">
        <f t="shared" si="0"/>
        <v>No</v>
      </c>
      <c r="W154" s="75"/>
    </row>
    <row r="155" spans="1:23" x14ac:dyDescent="0.25">
      <c r="A155" s="107">
        <v>148</v>
      </c>
      <c r="B155" s="114"/>
      <c r="C155" s="114"/>
      <c r="D155" s="114">
        <f t="shared" si="25"/>
        <v>0</v>
      </c>
      <c r="E155" s="114"/>
      <c r="F155" s="101"/>
      <c r="G155" s="321">
        <f t="shared" si="5"/>
        <v>2018</v>
      </c>
      <c r="H155" s="316"/>
      <c r="I155" s="326"/>
      <c r="J155" s="281"/>
      <c r="K155" s="300"/>
      <c r="L155" s="301"/>
      <c r="M155" s="301"/>
      <c r="N155" s="301"/>
      <c r="O155" s="301"/>
      <c r="P155" s="301"/>
      <c r="Q155" s="301"/>
      <c r="R155" s="301"/>
      <c r="S155" s="301"/>
      <c r="T155" s="301"/>
      <c r="U155" s="40" t="b">
        <f t="shared" si="24"/>
        <v>1</v>
      </c>
      <c r="V155" s="384" t="str">
        <f t="shared" si="0"/>
        <v>No</v>
      </c>
      <c r="W155" s="75"/>
    </row>
    <row r="156" spans="1:23" x14ac:dyDescent="0.25">
      <c r="A156" s="107">
        <v>149</v>
      </c>
      <c r="B156" s="114"/>
      <c r="C156" s="114"/>
      <c r="D156" s="114">
        <f t="shared" si="25"/>
        <v>0</v>
      </c>
      <c r="E156" s="114"/>
      <c r="F156" s="101"/>
      <c r="G156" s="321">
        <f t="shared" si="5"/>
        <v>2018</v>
      </c>
      <c r="H156" s="316"/>
      <c r="I156" s="326"/>
      <c r="J156" s="281"/>
      <c r="K156" s="300"/>
      <c r="L156" s="301"/>
      <c r="M156" s="301"/>
      <c r="N156" s="301"/>
      <c r="O156" s="301"/>
      <c r="P156" s="301"/>
      <c r="Q156" s="301"/>
      <c r="R156" s="301"/>
      <c r="S156" s="301"/>
      <c r="T156" s="301"/>
      <c r="U156" s="40" t="b">
        <f t="shared" si="24"/>
        <v>1</v>
      </c>
      <c r="V156" s="384" t="str">
        <f t="shared" si="0"/>
        <v>No</v>
      </c>
      <c r="W156" s="75"/>
    </row>
    <row r="157" spans="1:23" x14ac:dyDescent="0.25">
      <c r="A157" s="107">
        <v>150</v>
      </c>
      <c r="B157" s="114"/>
      <c r="C157" s="114"/>
      <c r="D157" s="114">
        <f t="shared" si="25"/>
        <v>0</v>
      </c>
      <c r="E157" s="114"/>
      <c r="F157" s="101"/>
      <c r="G157" s="321">
        <f t="shared" si="5"/>
        <v>2018</v>
      </c>
      <c r="H157" s="316"/>
      <c r="I157" s="326"/>
      <c r="J157" s="281"/>
      <c r="K157" s="300"/>
      <c r="L157" s="301"/>
      <c r="M157" s="301"/>
      <c r="N157" s="301"/>
      <c r="O157" s="301"/>
      <c r="P157" s="301"/>
      <c r="Q157" s="301"/>
      <c r="R157" s="301"/>
      <c r="S157" s="301"/>
      <c r="T157" s="301"/>
      <c r="U157" s="40" t="b">
        <f t="shared" si="24"/>
        <v>1</v>
      </c>
      <c r="V157" s="384" t="str">
        <f t="shared" si="0"/>
        <v>No</v>
      </c>
      <c r="W157" s="75"/>
    </row>
    <row r="158" spans="1:23" ht="24" x14ac:dyDescent="0.25">
      <c r="A158" s="107">
        <v>151</v>
      </c>
      <c r="B158" s="114"/>
      <c r="C158" s="114"/>
      <c r="D158" s="114">
        <f t="shared" si="23"/>
        <v>0</v>
      </c>
      <c r="E158" s="114"/>
      <c r="F158" s="101"/>
      <c r="G158" s="321">
        <f t="shared" si="5"/>
        <v>2018</v>
      </c>
      <c r="H158" s="317" t="s">
        <v>671</v>
      </c>
      <c r="I158" s="324"/>
      <c r="J158" s="293" t="s">
        <v>672</v>
      </c>
      <c r="K158" s="306" t="s">
        <v>658</v>
      </c>
      <c r="L158" s="310">
        <f>SUM(L138:L157)</f>
        <v>0</v>
      </c>
      <c r="M158" s="310">
        <f t="shared" ref="M158:T158" si="26">SUM(M138:M157)</f>
        <v>0</v>
      </c>
      <c r="N158" s="310">
        <f t="shared" si="26"/>
        <v>0</v>
      </c>
      <c r="O158" s="310">
        <f t="shared" si="26"/>
        <v>0</v>
      </c>
      <c r="P158" s="310">
        <f t="shared" si="26"/>
        <v>0</v>
      </c>
      <c r="Q158" s="310">
        <f t="shared" si="26"/>
        <v>0</v>
      </c>
      <c r="R158" s="310">
        <f t="shared" si="26"/>
        <v>0</v>
      </c>
      <c r="S158" s="310">
        <f t="shared" si="26"/>
        <v>0</v>
      </c>
      <c r="T158" s="310">
        <f t="shared" si="26"/>
        <v>0</v>
      </c>
      <c r="U158" s="40" t="b">
        <f>IF((COUNTBLANK(H158:T158))=10,TRUE,IF((COUNTBLANK(J158:M158))=0,IF(COUNTBLANK(P158:S158)=0,IF(S158=0,IF(ISBLANK(T158),FALSE,TRUE),TRUE))))</f>
        <v>1</v>
      </c>
      <c r="V158" s="384" t="str">
        <f t="shared" si="0"/>
        <v>No</v>
      </c>
      <c r="W158" s="75"/>
    </row>
    <row r="159" spans="1:23" x14ac:dyDescent="0.25">
      <c r="A159" s="107">
        <v>152</v>
      </c>
      <c r="B159" s="114"/>
      <c r="C159" s="114"/>
      <c r="D159" s="114">
        <f t="shared" si="25"/>
        <v>0</v>
      </c>
      <c r="E159" s="114"/>
      <c r="F159" s="101"/>
      <c r="G159" s="321">
        <f t="shared" si="5"/>
        <v>2018</v>
      </c>
      <c r="H159" s="316"/>
      <c r="I159" s="326"/>
      <c r="J159" s="281"/>
      <c r="K159" s="300"/>
      <c r="L159" s="301"/>
      <c r="M159" s="301"/>
      <c r="N159" s="301"/>
      <c r="O159" s="301"/>
      <c r="P159" s="301"/>
      <c r="Q159" s="301"/>
      <c r="R159" s="301"/>
      <c r="S159" s="301"/>
      <c r="T159" s="301"/>
      <c r="U159" s="40" t="b">
        <f t="shared" ref="U159" si="27">IF((COUNTBLANK(H159:T159))=13,TRUE,IF((COUNTBLANK(J159:M159))=0,IF(COUNTBLANK(P159:S159)=0,IF(S159=0,IF(ISBLANK(T159),FALSE,TRUE),TRUE))))</f>
        <v>1</v>
      </c>
      <c r="V159" s="384" t="str">
        <f t="shared" si="0"/>
        <v>No</v>
      </c>
      <c r="W159" s="75"/>
    </row>
    <row r="160" spans="1:23" ht="17.25" customHeight="1" x14ac:dyDescent="0.25">
      <c r="A160" s="107">
        <v>153</v>
      </c>
      <c r="B160" s="114"/>
      <c r="C160" s="114"/>
      <c r="D160" s="114">
        <f t="shared" si="25"/>
        <v>0</v>
      </c>
      <c r="E160" s="114"/>
      <c r="F160" s="101"/>
      <c r="G160" s="321">
        <f t="shared" si="5"/>
        <v>2018</v>
      </c>
      <c r="H160" s="316"/>
      <c r="I160" s="326"/>
      <c r="J160" s="281"/>
      <c r="K160" s="300"/>
      <c r="L160" s="301"/>
      <c r="M160" s="301"/>
      <c r="N160" s="301"/>
      <c r="O160" s="301"/>
      <c r="P160" s="301"/>
      <c r="Q160" s="301"/>
      <c r="R160" s="301"/>
      <c r="S160" s="301"/>
      <c r="T160" s="301"/>
      <c r="U160" s="40" t="b">
        <f t="shared" ref="U160:U178" si="28">IF((COUNTBLANK(H160:T160))=13,TRUE,IF((COUNTBLANK(J160:M160))=0,IF(COUNTBLANK(P160:S160)=0,IF(S160=0,IF(ISBLANK(T160),FALSE,TRUE),TRUE))))</f>
        <v>1</v>
      </c>
      <c r="V160" s="384" t="str">
        <f t="shared" si="0"/>
        <v>No</v>
      </c>
      <c r="W160" s="75"/>
    </row>
    <row r="161" spans="1:23" ht="14.25" customHeight="1" x14ac:dyDescent="0.25">
      <c r="A161" s="107">
        <v>154</v>
      </c>
      <c r="B161" s="114"/>
      <c r="C161" s="114"/>
      <c r="D161" s="114">
        <f t="shared" si="25"/>
        <v>0</v>
      </c>
      <c r="E161" s="114"/>
      <c r="F161" s="101"/>
      <c r="G161" s="321">
        <f t="shared" si="5"/>
        <v>2018</v>
      </c>
      <c r="H161" s="316"/>
      <c r="I161" s="326"/>
      <c r="J161" s="281"/>
      <c r="K161" s="300"/>
      <c r="L161" s="301"/>
      <c r="M161" s="301"/>
      <c r="N161" s="301"/>
      <c r="O161" s="301"/>
      <c r="P161" s="301"/>
      <c r="Q161" s="301"/>
      <c r="R161" s="301"/>
      <c r="S161" s="301"/>
      <c r="T161" s="301"/>
      <c r="U161" s="40" t="b">
        <f t="shared" si="28"/>
        <v>1</v>
      </c>
      <c r="V161" s="384" t="str">
        <f t="shared" si="0"/>
        <v>No</v>
      </c>
      <c r="W161" s="75"/>
    </row>
    <row r="162" spans="1:23" x14ac:dyDescent="0.25">
      <c r="A162" s="107">
        <v>155</v>
      </c>
      <c r="B162" s="114"/>
      <c r="C162" s="114"/>
      <c r="D162" s="114">
        <f t="shared" si="25"/>
        <v>0</v>
      </c>
      <c r="E162" s="114"/>
      <c r="F162" s="101"/>
      <c r="G162" s="321">
        <f t="shared" si="5"/>
        <v>2018</v>
      </c>
      <c r="H162" s="316"/>
      <c r="I162" s="326"/>
      <c r="J162" s="281"/>
      <c r="K162" s="300"/>
      <c r="L162" s="301"/>
      <c r="M162" s="301"/>
      <c r="N162" s="301"/>
      <c r="O162" s="301"/>
      <c r="P162" s="301"/>
      <c r="Q162" s="301"/>
      <c r="R162" s="301"/>
      <c r="S162" s="301"/>
      <c r="T162" s="301"/>
      <c r="U162" s="40" t="b">
        <f t="shared" si="28"/>
        <v>1</v>
      </c>
      <c r="V162" s="384" t="str">
        <f t="shared" si="0"/>
        <v>No</v>
      </c>
      <c r="W162" s="75"/>
    </row>
    <row r="163" spans="1:23" x14ac:dyDescent="0.25">
      <c r="A163" s="107">
        <v>156</v>
      </c>
      <c r="B163" s="114"/>
      <c r="C163" s="114"/>
      <c r="D163" s="114">
        <f t="shared" si="25"/>
        <v>0</v>
      </c>
      <c r="E163" s="114"/>
      <c r="F163" s="101"/>
      <c r="G163" s="321">
        <f t="shared" si="5"/>
        <v>2018</v>
      </c>
      <c r="H163" s="316"/>
      <c r="I163" s="326"/>
      <c r="J163" s="281"/>
      <c r="K163" s="300"/>
      <c r="L163" s="301"/>
      <c r="M163" s="301"/>
      <c r="N163" s="301"/>
      <c r="O163" s="301"/>
      <c r="P163" s="301"/>
      <c r="Q163" s="301"/>
      <c r="R163" s="301"/>
      <c r="S163" s="301"/>
      <c r="T163" s="301"/>
      <c r="U163" s="40" t="b">
        <f t="shared" si="28"/>
        <v>1</v>
      </c>
      <c r="V163" s="384" t="str">
        <f t="shared" si="0"/>
        <v>No</v>
      </c>
      <c r="W163" s="75"/>
    </row>
    <row r="164" spans="1:23" x14ac:dyDescent="0.25">
      <c r="A164" s="107">
        <v>157</v>
      </c>
      <c r="B164" s="114"/>
      <c r="C164" s="114"/>
      <c r="D164" s="114">
        <f t="shared" si="25"/>
        <v>0</v>
      </c>
      <c r="E164" s="114"/>
      <c r="F164" s="101"/>
      <c r="G164" s="321">
        <f t="shared" si="5"/>
        <v>2018</v>
      </c>
      <c r="H164" s="316"/>
      <c r="I164" s="326"/>
      <c r="J164" s="281"/>
      <c r="K164" s="300"/>
      <c r="L164" s="301"/>
      <c r="M164" s="301"/>
      <c r="N164" s="301"/>
      <c r="O164" s="301"/>
      <c r="P164" s="301"/>
      <c r="Q164" s="301"/>
      <c r="R164" s="301"/>
      <c r="S164" s="301"/>
      <c r="T164" s="301"/>
      <c r="U164" s="40" t="b">
        <f t="shared" si="28"/>
        <v>1</v>
      </c>
      <c r="V164" s="384" t="str">
        <f t="shared" si="0"/>
        <v>No</v>
      </c>
      <c r="W164" s="75"/>
    </row>
    <row r="165" spans="1:23" x14ac:dyDescent="0.25">
      <c r="A165" s="107">
        <v>158</v>
      </c>
      <c r="B165" s="114"/>
      <c r="C165" s="114"/>
      <c r="D165" s="114">
        <f t="shared" si="25"/>
        <v>0</v>
      </c>
      <c r="E165" s="114"/>
      <c r="F165" s="101"/>
      <c r="G165" s="321">
        <f t="shared" si="5"/>
        <v>2018</v>
      </c>
      <c r="H165" s="316"/>
      <c r="I165" s="326"/>
      <c r="J165" s="281"/>
      <c r="K165" s="300"/>
      <c r="L165" s="301"/>
      <c r="M165" s="301"/>
      <c r="N165" s="301"/>
      <c r="O165" s="301"/>
      <c r="P165" s="301"/>
      <c r="Q165" s="301"/>
      <c r="R165" s="301"/>
      <c r="S165" s="301"/>
      <c r="T165" s="301"/>
      <c r="U165" s="40" t="b">
        <f t="shared" si="28"/>
        <v>1</v>
      </c>
      <c r="V165" s="384" t="str">
        <f t="shared" si="0"/>
        <v>No</v>
      </c>
      <c r="W165" s="75"/>
    </row>
    <row r="166" spans="1:23" x14ac:dyDescent="0.25">
      <c r="A166" s="107">
        <v>159</v>
      </c>
      <c r="B166" s="114"/>
      <c r="C166" s="114"/>
      <c r="D166" s="114">
        <f t="shared" si="25"/>
        <v>0</v>
      </c>
      <c r="E166" s="114"/>
      <c r="F166" s="101"/>
      <c r="G166" s="321">
        <f t="shared" si="5"/>
        <v>2018</v>
      </c>
      <c r="H166" s="316"/>
      <c r="I166" s="326"/>
      <c r="J166" s="281"/>
      <c r="K166" s="300"/>
      <c r="L166" s="301"/>
      <c r="M166" s="301"/>
      <c r="N166" s="301"/>
      <c r="O166" s="301"/>
      <c r="P166" s="301"/>
      <c r="Q166" s="301"/>
      <c r="R166" s="301"/>
      <c r="S166" s="301"/>
      <c r="T166" s="301"/>
      <c r="U166" s="40" t="b">
        <f t="shared" si="28"/>
        <v>1</v>
      </c>
      <c r="V166" s="384" t="str">
        <f t="shared" si="0"/>
        <v>No</v>
      </c>
      <c r="W166" s="75"/>
    </row>
    <row r="167" spans="1:23" x14ac:dyDescent="0.25">
      <c r="A167" s="107">
        <v>160</v>
      </c>
      <c r="B167" s="114"/>
      <c r="C167" s="114"/>
      <c r="D167" s="114">
        <f t="shared" si="25"/>
        <v>0</v>
      </c>
      <c r="E167" s="114"/>
      <c r="F167" s="101"/>
      <c r="G167" s="321">
        <f t="shared" si="5"/>
        <v>2018</v>
      </c>
      <c r="H167" s="316"/>
      <c r="I167" s="326"/>
      <c r="J167" s="281"/>
      <c r="K167" s="300"/>
      <c r="L167" s="301"/>
      <c r="M167" s="301"/>
      <c r="N167" s="301"/>
      <c r="O167" s="301"/>
      <c r="P167" s="301"/>
      <c r="Q167" s="301"/>
      <c r="R167" s="301"/>
      <c r="S167" s="301"/>
      <c r="T167" s="301"/>
      <c r="U167" s="40" t="b">
        <f t="shared" si="28"/>
        <v>1</v>
      </c>
      <c r="V167" s="384" t="str">
        <f t="shared" si="0"/>
        <v>No</v>
      </c>
      <c r="W167" s="75"/>
    </row>
    <row r="168" spans="1:23" x14ac:dyDescent="0.25">
      <c r="A168" s="107">
        <v>161</v>
      </c>
      <c r="B168" s="114"/>
      <c r="C168" s="114"/>
      <c r="D168" s="114">
        <f t="shared" si="25"/>
        <v>0</v>
      </c>
      <c r="E168" s="114"/>
      <c r="F168" s="101"/>
      <c r="G168" s="321">
        <f t="shared" si="5"/>
        <v>2018</v>
      </c>
      <c r="H168" s="316"/>
      <c r="I168" s="326"/>
      <c r="J168" s="281"/>
      <c r="K168" s="300"/>
      <c r="L168" s="301"/>
      <c r="M168" s="301"/>
      <c r="N168" s="301"/>
      <c r="O168" s="301"/>
      <c r="P168" s="301"/>
      <c r="Q168" s="301"/>
      <c r="R168" s="301"/>
      <c r="S168" s="301"/>
      <c r="T168" s="301"/>
      <c r="U168" s="40" t="b">
        <f t="shared" si="28"/>
        <v>1</v>
      </c>
      <c r="V168" s="384" t="str">
        <f t="shared" si="0"/>
        <v>No</v>
      </c>
      <c r="W168" s="75"/>
    </row>
    <row r="169" spans="1:23" x14ac:dyDescent="0.25">
      <c r="A169" s="107">
        <v>162</v>
      </c>
      <c r="B169" s="114"/>
      <c r="C169" s="114"/>
      <c r="D169" s="114">
        <f t="shared" si="25"/>
        <v>0</v>
      </c>
      <c r="E169" s="114"/>
      <c r="F169" s="101"/>
      <c r="G169" s="321">
        <f t="shared" si="5"/>
        <v>2018</v>
      </c>
      <c r="H169" s="316"/>
      <c r="I169" s="326"/>
      <c r="J169" s="281"/>
      <c r="K169" s="300"/>
      <c r="L169" s="301"/>
      <c r="M169" s="301"/>
      <c r="N169" s="301"/>
      <c r="O169" s="301"/>
      <c r="P169" s="301"/>
      <c r="Q169" s="301"/>
      <c r="R169" s="301"/>
      <c r="S169" s="301"/>
      <c r="T169" s="301"/>
      <c r="U169" s="40" t="b">
        <f t="shared" si="28"/>
        <v>1</v>
      </c>
      <c r="V169" s="384" t="str">
        <f t="shared" si="0"/>
        <v>No</v>
      </c>
      <c r="W169" s="75"/>
    </row>
    <row r="170" spans="1:23" x14ac:dyDescent="0.25">
      <c r="A170" s="107">
        <v>163</v>
      </c>
      <c r="B170" s="114"/>
      <c r="C170" s="114"/>
      <c r="D170" s="114">
        <f t="shared" si="25"/>
        <v>0</v>
      </c>
      <c r="E170" s="114"/>
      <c r="F170" s="101"/>
      <c r="G170" s="321">
        <f t="shared" si="5"/>
        <v>2018</v>
      </c>
      <c r="H170" s="316"/>
      <c r="I170" s="326"/>
      <c r="J170" s="281"/>
      <c r="K170" s="300"/>
      <c r="L170" s="301"/>
      <c r="M170" s="301"/>
      <c r="N170" s="301"/>
      <c r="O170" s="301"/>
      <c r="P170" s="301"/>
      <c r="Q170" s="301"/>
      <c r="R170" s="301"/>
      <c r="S170" s="301"/>
      <c r="T170" s="301"/>
      <c r="U170" s="40" t="b">
        <f t="shared" si="28"/>
        <v>1</v>
      </c>
      <c r="V170" s="384" t="str">
        <f t="shared" si="0"/>
        <v>No</v>
      </c>
      <c r="W170" s="75"/>
    </row>
    <row r="171" spans="1:23" x14ac:dyDescent="0.25">
      <c r="A171" s="107">
        <v>164</v>
      </c>
      <c r="B171" s="114"/>
      <c r="C171" s="114"/>
      <c r="D171" s="114">
        <f t="shared" si="25"/>
        <v>0</v>
      </c>
      <c r="E171" s="114"/>
      <c r="F171" s="101"/>
      <c r="G171" s="321">
        <f t="shared" si="5"/>
        <v>2018</v>
      </c>
      <c r="H171" s="316"/>
      <c r="I171" s="326"/>
      <c r="J171" s="281"/>
      <c r="K171" s="300"/>
      <c r="L171" s="301"/>
      <c r="M171" s="301"/>
      <c r="N171" s="301"/>
      <c r="O171" s="301"/>
      <c r="P171" s="301"/>
      <c r="Q171" s="301"/>
      <c r="R171" s="301"/>
      <c r="S171" s="301"/>
      <c r="T171" s="301"/>
      <c r="U171" s="40" t="b">
        <f t="shared" si="28"/>
        <v>1</v>
      </c>
      <c r="V171" s="384" t="str">
        <f t="shared" si="0"/>
        <v>No</v>
      </c>
      <c r="W171" s="75"/>
    </row>
    <row r="172" spans="1:23" x14ac:dyDescent="0.25">
      <c r="A172" s="107">
        <v>165</v>
      </c>
      <c r="B172" s="114"/>
      <c r="C172" s="114"/>
      <c r="D172" s="114">
        <f t="shared" si="25"/>
        <v>0</v>
      </c>
      <c r="E172" s="114"/>
      <c r="F172" s="101"/>
      <c r="G172" s="321">
        <f t="shared" si="5"/>
        <v>2018</v>
      </c>
      <c r="H172" s="316"/>
      <c r="I172" s="326"/>
      <c r="J172" s="281"/>
      <c r="K172" s="300"/>
      <c r="L172" s="301"/>
      <c r="M172" s="301"/>
      <c r="N172" s="301"/>
      <c r="O172" s="301"/>
      <c r="P172" s="301"/>
      <c r="Q172" s="301"/>
      <c r="R172" s="301"/>
      <c r="S172" s="301"/>
      <c r="T172" s="301"/>
      <c r="U172" s="40" t="b">
        <f t="shared" si="28"/>
        <v>1</v>
      </c>
      <c r="V172" s="384" t="str">
        <f t="shared" si="0"/>
        <v>No</v>
      </c>
      <c r="W172" s="75"/>
    </row>
    <row r="173" spans="1:23" x14ac:dyDescent="0.25">
      <c r="A173" s="107">
        <v>166</v>
      </c>
      <c r="B173" s="114"/>
      <c r="C173" s="114"/>
      <c r="D173" s="114">
        <f t="shared" si="25"/>
        <v>0</v>
      </c>
      <c r="E173" s="114"/>
      <c r="F173" s="101"/>
      <c r="G173" s="321">
        <f t="shared" si="5"/>
        <v>2018</v>
      </c>
      <c r="H173" s="316"/>
      <c r="I173" s="326"/>
      <c r="J173" s="281"/>
      <c r="K173" s="300"/>
      <c r="L173" s="301"/>
      <c r="M173" s="301"/>
      <c r="N173" s="301"/>
      <c r="O173" s="301"/>
      <c r="P173" s="301"/>
      <c r="Q173" s="301"/>
      <c r="R173" s="301"/>
      <c r="S173" s="301"/>
      <c r="T173" s="301"/>
      <c r="U173" s="40" t="b">
        <f t="shared" si="28"/>
        <v>1</v>
      </c>
      <c r="V173" s="384" t="str">
        <f t="shared" si="0"/>
        <v>No</v>
      </c>
      <c r="W173" s="75"/>
    </row>
    <row r="174" spans="1:23" x14ac:dyDescent="0.25">
      <c r="A174" s="107">
        <v>167</v>
      </c>
      <c r="B174" s="114"/>
      <c r="C174" s="114"/>
      <c r="D174" s="114">
        <f t="shared" si="25"/>
        <v>0</v>
      </c>
      <c r="E174" s="114"/>
      <c r="F174" s="101"/>
      <c r="G174" s="321">
        <f t="shared" si="5"/>
        <v>2018</v>
      </c>
      <c r="H174" s="316"/>
      <c r="I174" s="326"/>
      <c r="J174" s="281"/>
      <c r="K174" s="300"/>
      <c r="L174" s="301"/>
      <c r="M174" s="301"/>
      <c r="N174" s="301"/>
      <c r="O174" s="301"/>
      <c r="P174" s="301"/>
      <c r="Q174" s="301"/>
      <c r="R174" s="301"/>
      <c r="S174" s="301"/>
      <c r="T174" s="301"/>
      <c r="U174" s="40" t="b">
        <f t="shared" si="28"/>
        <v>1</v>
      </c>
      <c r="V174" s="384" t="str">
        <f t="shared" si="0"/>
        <v>No</v>
      </c>
      <c r="W174" s="75"/>
    </row>
    <row r="175" spans="1:23" x14ac:dyDescent="0.25">
      <c r="A175" s="107">
        <v>168</v>
      </c>
      <c r="B175" s="114"/>
      <c r="C175" s="114"/>
      <c r="D175" s="114">
        <f t="shared" si="25"/>
        <v>0</v>
      </c>
      <c r="E175" s="114"/>
      <c r="F175" s="101"/>
      <c r="G175" s="321">
        <f t="shared" si="5"/>
        <v>2018</v>
      </c>
      <c r="H175" s="316"/>
      <c r="I175" s="326"/>
      <c r="J175" s="281"/>
      <c r="K175" s="300"/>
      <c r="L175" s="301"/>
      <c r="M175" s="301"/>
      <c r="N175" s="301"/>
      <c r="O175" s="301"/>
      <c r="P175" s="301"/>
      <c r="Q175" s="301"/>
      <c r="R175" s="301"/>
      <c r="S175" s="301"/>
      <c r="T175" s="301"/>
      <c r="U175" s="40" t="b">
        <f t="shared" si="28"/>
        <v>1</v>
      </c>
      <c r="V175" s="384" t="str">
        <f t="shared" si="0"/>
        <v>No</v>
      </c>
      <c r="W175" s="75"/>
    </row>
    <row r="176" spans="1:23" x14ac:dyDescent="0.25">
      <c r="A176" s="107">
        <v>169</v>
      </c>
      <c r="B176" s="114"/>
      <c r="C176" s="114"/>
      <c r="D176" s="114">
        <f t="shared" si="25"/>
        <v>0</v>
      </c>
      <c r="E176" s="114"/>
      <c r="F176" s="101"/>
      <c r="G176" s="321">
        <f t="shared" si="5"/>
        <v>2018</v>
      </c>
      <c r="H176" s="316"/>
      <c r="I176" s="326"/>
      <c r="J176" s="281"/>
      <c r="K176" s="300"/>
      <c r="L176" s="301"/>
      <c r="M176" s="301"/>
      <c r="N176" s="301"/>
      <c r="O176" s="301"/>
      <c r="P176" s="301"/>
      <c r="Q176" s="301"/>
      <c r="R176" s="301"/>
      <c r="S176" s="301"/>
      <c r="T176" s="301"/>
      <c r="U176" s="40" t="b">
        <f t="shared" si="28"/>
        <v>1</v>
      </c>
      <c r="V176" s="384" t="str">
        <f t="shared" si="0"/>
        <v>No</v>
      </c>
      <c r="W176" s="75"/>
    </row>
    <row r="177" spans="1:23" x14ac:dyDescent="0.25">
      <c r="A177" s="107">
        <v>170</v>
      </c>
      <c r="B177" s="114"/>
      <c r="C177" s="114"/>
      <c r="D177" s="114">
        <f t="shared" si="25"/>
        <v>0</v>
      </c>
      <c r="E177" s="114"/>
      <c r="F177" s="101"/>
      <c r="G177" s="321">
        <f t="shared" si="5"/>
        <v>2018</v>
      </c>
      <c r="H177" s="316"/>
      <c r="I177" s="326"/>
      <c r="J177" s="281"/>
      <c r="K177" s="300"/>
      <c r="L177" s="301"/>
      <c r="M177" s="301"/>
      <c r="N177" s="301"/>
      <c r="O177" s="301"/>
      <c r="P177" s="301"/>
      <c r="Q177" s="301"/>
      <c r="R177" s="301"/>
      <c r="S177" s="301"/>
      <c r="T177" s="301"/>
      <c r="U177" s="40" t="b">
        <f t="shared" si="28"/>
        <v>1</v>
      </c>
      <c r="V177" s="384" t="str">
        <f t="shared" si="0"/>
        <v>No</v>
      </c>
      <c r="W177" s="75"/>
    </row>
    <row r="178" spans="1:23" ht="17.25" customHeight="1" x14ac:dyDescent="0.25">
      <c r="A178" s="107">
        <v>171</v>
      </c>
      <c r="B178" s="114"/>
      <c r="C178" s="114"/>
      <c r="D178" s="114">
        <f t="shared" si="25"/>
        <v>0</v>
      </c>
      <c r="E178" s="114"/>
      <c r="F178" s="101"/>
      <c r="G178" s="321">
        <f t="shared" si="5"/>
        <v>2018</v>
      </c>
      <c r="H178" s="316"/>
      <c r="I178" s="326"/>
      <c r="J178" s="281"/>
      <c r="K178" s="300"/>
      <c r="L178" s="301"/>
      <c r="M178" s="301"/>
      <c r="N178" s="301"/>
      <c r="O178" s="301"/>
      <c r="P178" s="301"/>
      <c r="Q178" s="301"/>
      <c r="R178" s="301"/>
      <c r="S178" s="301"/>
      <c r="T178" s="301"/>
      <c r="U178" s="40" t="b">
        <f t="shared" si="28"/>
        <v>1</v>
      </c>
      <c r="V178" s="384" t="str">
        <f t="shared" si="0"/>
        <v>No</v>
      </c>
      <c r="W178" s="75"/>
    </row>
    <row r="179" spans="1:23" ht="24" x14ac:dyDescent="0.25">
      <c r="A179" s="107">
        <v>172</v>
      </c>
      <c r="B179" s="114"/>
      <c r="C179" s="114"/>
      <c r="D179" s="114">
        <f t="shared" si="23"/>
        <v>0</v>
      </c>
      <c r="E179" s="114"/>
      <c r="F179" s="101"/>
      <c r="G179" s="321">
        <f t="shared" si="5"/>
        <v>2018</v>
      </c>
      <c r="H179" s="317" t="s">
        <v>673</v>
      </c>
      <c r="I179" s="324"/>
      <c r="J179" s="293" t="s">
        <v>674</v>
      </c>
      <c r="K179" s="306" t="s">
        <v>658</v>
      </c>
      <c r="L179" s="310">
        <f>SUM(L159:L178)</f>
        <v>0</v>
      </c>
      <c r="M179" s="310">
        <f t="shared" ref="M179:T179" si="29">SUM(M159:M178)</f>
        <v>0</v>
      </c>
      <c r="N179" s="310">
        <f t="shared" si="29"/>
        <v>0</v>
      </c>
      <c r="O179" s="310">
        <f t="shared" si="29"/>
        <v>0</v>
      </c>
      <c r="P179" s="310">
        <f t="shared" si="29"/>
        <v>0</v>
      </c>
      <c r="Q179" s="310">
        <f t="shared" si="29"/>
        <v>0</v>
      </c>
      <c r="R179" s="310">
        <f t="shared" si="29"/>
        <v>0</v>
      </c>
      <c r="S179" s="310">
        <f t="shared" si="29"/>
        <v>0</v>
      </c>
      <c r="T179" s="310">
        <f t="shared" si="29"/>
        <v>0</v>
      </c>
      <c r="U179" s="40" t="b">
        <f>IF((COUNTBLANK(H179:T179))=10,TRUE,IF((COUNTBLANK(J179:M179))=0,IF(COUNTBLANK(P179:S179)=0,IF(S179=0,IF(ISBLANK(T179),FALSE,TRUE),TRUE))))</f>
        <v>1</v>
      </c>
      <c r="V179" s="384" t="str">
        <f t="shared" si="0"/>
        <v>No</v>
      </c>
      <c r="W179" s="75"/>
    </row>
    <row r="180" spans="1:23" x14ac:dyDescent="0.25">
      <c r="A180" s="107">
        <v>173</v>
      </c>
      <c r="B180" s="114"/>
      <c r="C180" s="114"/>
      <c r="D180" s="114">
        <f t="shared" si="23"/>
        <v>0</v>
      </c>
      <c r="E180" s="114"/>
      <c r="F180" s="101"/>
      <c r="G180" s="321">
        <f t="shared" si="5"/>
        <v>2018</v>
      </c>
      <c r="H180" s="316"/>
      <c r="I180" s="327"/>
      <c r="J180" s="296"/>
      <c r="K180" s="300"/>
      <c r="L180" s="313"/>
      <c r="M180" s="313"/>
      <c r="N180" s="313"/>
      <c r="O180" s="313"/>
      <c r="P180" s="313"/>
      <c r="Q180" s="313"/>
      <c r="R180" s="313"/>
      <c r="S180" s="313"/>
      <c r="T180" s="313"/>
      <c r="U180" s="40" t="b">
        <f t="shared" si="2"/>
        <v>1</v>
      </c>
      <c r="V180" s="384" t="str">
        <f t="shared" si="0"/>
        <v>No</v>
      </c>
      <c r="W180" s="75"/>
    </row>
    <row r="181" spans="1:23" x14ac:dyDescent="0.25">
      <c r="A181" s="107">
        <v>174</v>
      </c>
      <c r="B181" s="114"/>
      <c r="C181" s="114"/>
      <c r="D181" s="114">
        <f t="shared" si="23"/>
        <v>0</v>
      </c>
      <c r="E181" s="114"/>
      <c r="F181" s="101"/>
      <c r="G181" s="321">
        <f t="shared" si="5"/>
        <v>2018</v>
      </c>
      <c r="H181" s="316"/>
      <c r="I181" s="327"/>
      <c r="J181" s="296"/>
      <c r="K181" s="300"/>
      <c r="L181" s="313"/>
      <c r="M181" s="313"/>
      <c r="N181" s="313"/>
      <c r="O181" s="313"/>
      <c r="P181" s="313"/>
      <c r="Q181" s="313"/>
      <c r="R181" s="313"/>
      <c r="S181" s="313"/>
      <c r="T181" s="313"/>
      <c r="U181" s="40" t="b">
        <f t="shared" si="2"/>
        <v>1</v>
      </c>
      <c r="V181" s="384" t="str">
        <f t="shared" si="0"/>
        <v>No</v>
      </c>
      <c r="W181" s="75"/>
    </row>
    <row r="182" spans="1:23" x14ac:dyDescent="0.25">
      <c r="A182" s="107">
        <v>175</v>
      </c>
      <c r="B182" s="114"/>
      <c r="C182" s="114"/>
      <c r="D182" s="114">
        <f t="shared" si="23"/>
        <v>0</v>
      </c>
      <c r="E182" s="114"/>
      <c r="F182" s="101"/>
      <c r="G182" s="321"/>
      <c r="H182" s="316"/>
      <c r="I182" s="451"/>
      <c r="J182" s="444"/>
      <c r="K182" s="300"/>
      <c r="L182" s="445"/>
      <c r="M182" s="445"/>
      <c r="N182" s="445"/>
      <c r="O182" s="445"/>
      <c r="P182" s="445"/>
      <c r="Q182" s="445"/>
      <c r="R182" s="445"/>
      <c r="S182" s="445"/>
      <c r="T182" s="445"/>
      <c r="U182" s="40" t="b">
        <f t="shared" si="2"/>
        <v>1</v>
      </c>
      <c r="V182" s="384" t="str">
        <f t="shared" si="0"/>
        <v>No</v>
      </c>
      <c r="W182" s="75"/>
    </row>
    <row r="183" spans="1:23" x14ac:dyDescent="0.25">
      <c r="A183" s="107">
        <v>176</v>
      </c>
      <c r="B183" s="114"/>
      <c r="C183" s="114"/>
      <c r="D183" s="114">
        <f t="shared" si="23"/>
        <v>0</v>
      </c>
      <c r="E183" s="114"/>
      <c r="F183" s="101"/>
      <c r="G183" s="321"/>
      <c r="H183" s="316"/>
      <c r="I183" s="451"/>
      <c r="J183" s="444"/>
      <c r="K183" s="300"/>
      <c r="L183" s="445"/>
      <c r="M183" s="445"/>
      <c r="N183" s="445"/>
      <c r="O183" s="445"/>
      <c r="P183" s="445"/>
      <c r="Q183" s="445"/>
      <c r="R183" s="445"/>
      <c r="S183" s="445"/>
      <c r="T183" s="445"/>
      <c r="U183" s="40" t="b">
        <f t="shared" si="2"/>
        <v>1</v>
      </c>
      <c r="V183" s="384" t="str">
        <f t="shared" si="0"/>
        <v>No</v>
      </c>
      <c r="W183" s="75"/>
    </row>
    <row r="184" spans="1:23" x14ac:dyDescent="0.25">
      <c r="A184" s="107">
        <v>177</v>
      </c>
      <c r="B184" s="114"/>
      <c r="C184" s="114"/>
      <c r="D184" s="114">
        <f t="shared" si="23"/>
        <v>0</v>
      </c>
      <c r="E184" s="114"/>
      <c r="F184" s="101"/>
      <c r="G184" s="321"/>
      <c r="H184" s="316"/>
      <c r="I184" s="451"/>
      <c r="J184" s="444"/>
      <c r="K184" s="300"/>
      <c r="L184" s="445"/>
      <c r="M184" s="445"/>
      <c r="N184" s="445"/>
      <c r="O184" s="445"/>
      <c r="P184" s="445"/>
      <c r="Q184" s="445"/>
      <c r="R184" s="445"/>
      <c r="S184" s="445"/>
      <c r="T184" s="445"/>
      <c r="U184" s="40" t="b">
        <f t="shared" si="2"/>
        <v>1</v>
      </c>
      <c r="V184" s="384" t="str">
        <f t="shared" si="0"/>
        <v>No</v>
      </c>
      <c r="W184" s="75"/>
    </row>
    <row r="185" spans="1:23" x14ac:dyDescent="0.25">
      <c r="A185" s="107">
        <v>178</v>
      </c>
      <c r="B185" s="114"/>
      <c r="C185" s="114"/>
      <c r="D185" s="114">
        <f t="shared" si="23"/>
        <v>0</v>
      </c>
      <c r="E185" s="114"/>
      <c r="F185" s="101"/>
      <c r="G185" s="321"/>
      <c r="H185" s="316"/>
      <c r="I185" s="451"/>
      <c r="J185" s="444"/>
      <c r="K185" s="300"/>
      <c r="L185" s="445"/>
      <c r="M185" s="445"/>
      <c r="N185" s="445"/>
      <c r="O185" s="445"/>
      <c r="P185" s="445"/>
      <c r="Q185" s="445"/>
      <c r="R185" s="445"/>
      <c r="S185" s="445"/>
      <c r="T185" s="445"/>
      <c r="U185" s="40" t="b">
        <f t="shared" si="2"/>
        <v>1</v>
      </c>
      <c r="V185" s="384" t="str">
        <f t="shared" si="0"/>
        <v>No</v>
      </c>
      <c r="W185" s="75"/>
    </row>
    <row r="186" spans="1:23" x14ac:dyDescent="0.25">
      <c r="A186" s="107">
        <v>179</v>
      </c>
      <c r="B186" s="114"/>
      <c r="C186" s="114"/>
      <c r="D186" s="114">
        <f t="shared" si="23"/>
        <v>0</v>
      </c>
      <c r="E186" s="114"/>
      <c r="F186" s="101"/>
      <c r="G186" s="321"/>
      <c r="H186" s="316"/>
      <c r="I186" s="451"/>
      <c r="J186" s="444"/>
      <c r="K186" s="300"/>
      <c r="L186" s="445"/>
      <c r="M186" s="445"/>
      <c r="N186" s="445"/>
      <c r="O186" s="445"/>
      <c r="P186" s="445"/>
      <c r="Q186" s="445"/>
      <c r="R186" s="445"/>
      <c r="S186" s="445"/>
      <c r="T186" s="445"/>
      <c r="U186" s="40" t="b">
        <f t="shared" si="2"/>
        <v>1</v>
      </c>
      <c r="V186" s="384" t="str">
        <f t="shared" si="0"/>
        <v>No</v>
      </c>
      <c r="W186" s="75"/>
    </row>
    <row r="187" spans="1:23" x14ac:dyDescent="0.25">
      <c r="A187" s="107">
        <v>180</v>
      </c>
      <c r="B187" s="114"/>
      <c r="C187" s="114"/>
      <c r="D187" s="114">
        <f t="shared" si="23"/>
        <v>0</v>
      </c>
      <c r="E187" s="114"/>
      <c r="F187" s="101"/>
      <c r="G187" s="321"/>
      <c r="H187" s="316"/>
      <c r="I187" s="451"/>
      <c r="J187" s="444"/>
      <c r="K187" s="300"/>
      <c r="L187" s="445"/>
      <c r="M187" s="445"/>
      <c r="N187" s="445"/>
      <c r="O187" s="445"/>
      <c r="P187" s="445"/>
      <c r="Q187" s="445"/>
      <c r="R187" s="445"/>
      <c r="S187" s="445"/>
      <c r="T187" s="445"/>
      <c r="U187" s="40" t="b">
        <f t="shared" si="2"/>
        <v>1</v>
      </c>
      <c r="V187" s="384" t="str">
        <f t="shared" si="0"/>
        <v>No</v>
      </c>
      <c r="W187" s="75"/>
    </row>
    <row r="188" spans="1:23" x14ac:dyDescent="0.25">
      <c r="A188" s="107">
        <v>181</v>
      </c>
      <c r="B188" s="114"/>
      <c r="C188" s="114"/>
      <c r="D188" s="114">
        <f t="shared" si="23"/>
        <v>0</v>
      </c>
      <c r="E188" s="114"/>
      <c r="F188" s="101"/>
      <c r="G188" s="321"/>
      <c r="H188" s="316"/>
      <c r="I188" s="451"/>
      <c r="J188" s="444"/>
      <c r="K188" s="300"/>
      <c r="L188" s="445"/>
      <c r="M188" s="445"/>
      <c r="N188" s="445"/>
      <c r="O188" s="445"/>
      <c r="P188" s="445"/>
      <c r="Q188" s="445"/>
      <c r="R188" s="445"/>
      <c r="S188" s="445"/>
      <c r="T188" s="445"/>
      <c r="U188" s="40" t="b">
        <f t="shared" si="2"/>
        <v>1</v>
      </c>
      <c r="V188" s="384" t="str">
        <f t="shared" si="0"/>
        <v>No</v>
      </c>
      <c r="W188" s="75"/>
    </row>
    <row r="189" spans="1:23" x14ac:dyDescent="0.25">
      <c r="A189" s="107">
        <v>182</v>
      </c>
      <c r="B189" s="114"/>
      <c r="C189" s="114"/>
      <c r="D189" s="114">
        <f t="shared" si="23"/>
        <v>0</v>
      </c>
      <c r="E189" s="114"/>
      <c r="F189" s="101"/>
      <c r="G189" s="321"/>
      <c r="H189" s="316"/>
      <c r="I189" s="451"/>
      <c r="J189" s="444"/>
      <c r="K189" s="300"/>
      <c r="L189" s="445"/>
      <c r="M189" s="445"/>
      <c r="N189" s="445"/>
      <c r="O189" s="445"/>
      <c r="P189" s="445"/>
      <c r="Q189" s="445"/>
      <c r="R189" s="445"/>
      <c r="S189" s="445"/>
      <c r="T189" s="445"/>
      <c r="U189" s="40" t="b">
        <f t="shared" si="2"/>
        <v>1</v>
      </c>
      <c r="V189" s="384" t="str">
        <f t="shared" si="0"/>
        <v>No</v>
      </c>
      <c r="W189" s="75"/>
    </row>
    <row r="190" spans="1:23" x14ac:dyDescent="0.25">
      <c r="A190" s="107">
        <v>183</v>
      </c>
      <c r="B190" s="114"/>
      <c r="C190" s="114"/>
      <c r="D190" s="114">
        <f t="shared" si="23"/>
        <v>0</v>
      </c>
      <c r="E190" s="114"/>
      <c r="F190" s="101"/>
      <c r="G190" s="321"/>
      <c r="H190" s="316"/>
      <c r="I190" s="451"/>
      <c r="J190" s="444"/>
      <c r="K190" s="300"/>
      <c r="L190" s="445"/>
      <c r="M190" s="445"/>
      <c r="N190" s="445"/>
      <c r="O190" s="445"/>
      <c r="P190" s="445"/>
      <c r="Q190" s="445"/>
      <c r="R190" s="445"/>
      <c r="S190" s="445"/>
      <c r="T190" s="445"/>
      <c r="U190" s="40" t="b">
        <f t="shared" si="2"/>
        <v>1</v>
      </c>
      <c r="V190" s="384" t="str">
        <f t="shared" si="0"/>
        <v>No</v>
      </c>
      <c r="W190" s="75"/>
    </row>
    <row r="191" spans="1:23" x14ac:dyDescent="0.25">
      <c r="A191" s="107">
        <v>184</v>
      </c>
      <c r="B191" s="114"/>
      <c r="C191" s="114"/>
      <c r="D191" s="114">
        <f t="shared" si="23"/>
        <v>0</v>
      </c>
      <c r="E191" s="114"/>
      <c r="F191" s="101"/>
      <c r="G191" s="321"/>
      <c r="H191" s="316"/>
      <c r="I191" s="451"/>
      <c r="J191" s="444"/>
      <c r="K191" s="300"/>
      <c r="L191" s="445"/>
      <c r="M191" s="445"/>
      <c r="N191" s="445"/>
      <c r="O191" s="445"/>
      <c r="P191" s="445"/>
      <c r="Q191" s="445"/>
      <c r="R191" s="445"/>
      <c r="S191" s="445"/>
      <c r="T191" s="445"/>
      <c r="U191" s="40" t="b">
        <f t="shared" si="2"/>
        <v>1</v>
      </c>
      <c r="V191" s="384" t="str">
        <f t="shared" si="0"/>
        <v>No</v>
      </c>
      <c r="W191" s="75"/>
    </row>
    <row r="192" spans="1:23" x14ac:dyDescent="0.25">
      <c r="A192" s="107">
        <v>185</v>
      </c>
      <c r="B192" s="114"/>
      <c r="C192" s="114"/>
      <c r="D192" s="114">
        <f t="shared" si="23"/>
        <v>0</v>
      </c>
      <c r="E192" s="114"/>
      <c r="F192" s="101"/>
      <c r="G192" s="321"/>
      <c r="H192" s="316"/>
      <c r="I192" s="451"/>
      <c r="J192" s="444"/>
      <c r="K192" s="300"/>
      <c r="L192" s="445"/>
      <c r="M192" s="445"/>
      <c r="N192" s="445"/>
      <c r="O192" s="445"/>
      <c r="P192" s="445"/>
      <c r="Q192" s="445"/>
      <c r="R192" s="445"/>
      <c r="S192" s="445"/>
      <c r="T192" s="445"/>
      <c r="U192" s="40" t="b">
        <f t="shared" si="2"/>
        <v>1</v>
      </c>
      <c r="V192" s="384" t="str">
        <f t="shared" si="0"/>
        <v>No</v>
      </c>
      <c r="W192" s="75"/>
    </row>
    <row r="193" spans="1:23" x14ac:dyDescent="0.25">
      <c r="A193" s="107">
        <v>186</v>
      </c>
      <c r="B193" s="114"/>
      <c r="C193" s="114"/>
      <c r="D193" s="114">
        <f t="shared" si="23"/>
        <v>0</v>
      </c>
      <c r="E193" s="114"/>
      <c r="F193" s="101"/>
      <c r="G193" s="321"/>
      <c r="H193" s="316"/>
      <c r="I193" s="451"/>
      <c r="J193" s="444"/>
      <c r="K193" s="300"/>
      <c r="L193" s="445"/>
      <c r="M193" s="445"/>
      <c r="N193" s="445"/>
      <c r="O193" s="445"/>
      <c r="P193" s="445"/>
      <c r="Q193" s="445"/>
      <c r="R193" s="445"/>
      <c r="S193" s="445"/>
      <c r="T193" s="445"/>
      <c r="U193" s="40" t="b">
        <f t="shared" si="2"/>
        <v>1</v>
      </c>
      <c r="V193" s="384" t="str">
        <f t="shared" si="0"/>
        <v>No</v>
      </c>
      <c r="W193" s="75"/>
    </row>
    <row r="194" spans="1:23" x14ac:dyDescent="0.25">
      <c r="A194" s="107">
        <v>187</v>
      </c>
      <c r="B194" s="114"/>
      <c r="C194" s="114"/>
      <c r="D194" s="114">
        <f t="shared" si="23"/>
        <v>0</v>
      </c>
      <c r="E194" s="114"/>
      <c r="F194" s="101"/>
      <c r="G194" s="321"/>
      <c r="H194" s="316"/>
      <c r="I194" s="451"/>
      <c r="J194" s="444"/>
      <c r="K194" s="300"/>
      <c r="L194" s="445"/>
      <c r="M194" s="445"/>
      <c r="N194" s="445"/>
      <c r="O194" s="445"/>
      <c r="P194" s="445"/>
      <c r="Q194" s="445"/>
      <c r="R194" s="445"/>
      <c r="S194" s="445"/>
      <c r="T194" s="445"/>
      <c r="U194" s="40" t="b">
        <f t="shared" si="2"/>
        <v>1</v>
      </c>
      <c r="V194" s="384" t="str">
        <f t="shared" si="0"/>
        <v>No</v>
      </c>
      <c r="W194" s="75"/>
    </row>
    <row r="195" spans="1:23" x14ac:dyDescent="0.25">
      <c r="A195" s="107">
        <v>188</v>
      </c>
      <c r="B195" s="114"/>
      <c r="C195" s="114"/>
      <c r="D195" s="114">
        <f t="shared" si="23"/>
        <v>0</v>
      </c>
      <c r="E195" s="114"/>
      <c r="F195" s="101"/>
      <c r="G195" s="321"/>
      <c r="H195" s="316"/>
      <c r="I195" s="451"/>
      <c r="J195" s="444"/>
      <c r="K195" s="300"/>
      <c r="L195" s="445"/>
      <c r="M195" s="445"/>
      <c r="N195" s="445"/>
      <c r="O195" s="445"/>
      <c r="P195" s="445"/>
      <c r="Q195" s="445"/>
      <c r="R195" s="445"/>
      <c r="S195" s="445"/>
      <c r="T195" s="445"/>
      <c r="U195" s="40" t="b">
        <f t="shared" si="2"/>
        <v>1</v>
      </c>
      <c r="V195" s="384" t="str">
        <f t="shared" si="0"/>
        <v>No</v>
      </c>
      <c r="W195" s="75"/>
    </row>
    <row r="196" spans="1:23" x14ac:dyDescent="0.25">
      <c r="A196" s="107">
        <v>189</v>
      </c>
      <c r="B196" s="114"/>
      <c r="C196" s="114"/>
      <c r="D196" s="114">
        <f t="shared" si="23"/>
        <v>0</v>
      </c>
      <c r="E196" s="114"/>
      <c r="F196" s="101"/>
      <c r="G196" s="321"/>
      <c r="H196" s="316"/>
      <c r="I196" s="451"/>
      <c r="J196" s="444"/>
      <c r="K196" s="300"/>
      <c r="L196" s="445"/>
      <c r="M196" s="445"/>
      <c r="N196" s="445"/>
      <c r="O196" s="445"/>
      <c r="P196" s="445"/>
      <c r="Q196" s="445"/>
      <c r="R196" s="445"/>
      <c r="S196" s="445"/>
      <c r="T196" s="445"/>
      <c r="U196" s="40" t="b">
        <f t="shared" si="2"/>
        <v>1</v>
      </c>
      <c r="V196" s="384" t="str">
        <f t="shared" si="0"/>
        <v>No</v>
      </c>
      <c r="W196" s="75"/>
    </row>
    <row r="197" spans="1:23" x14ac:dyDescent="0.25">
      <c r="A197" s="107">
        <v>190</v>
      </c>
      <c r="B197" s="114"/>
      <c r="C197" s="114"/>
      <c r="D197" s="114">
        <f t="shared" si="23"/>
        <v>0</v>
      </c>
      <c r="E197" s="114"/>
      <c r="F197" s="101"/>
      <c r="G197" s="321">
        <f t="shared" si="5"/>
        <v>2018</v>
      </c>
      <c r="H197" s="316"/>
      <c r="I197" s="327"/>
      <c r="J197" s="296"/>
      <c r="K197" s="300"/>
      <c r="L197" s="313"/>
      <c r="M197" s="313"/>
      <c r="N197" s="313"/>
      <c r="O197" s="313"/>
      <c r="P197" s="313"/>
      <c r="Q197" s="313"/>
      <c r="R197" s="313"/>
      <c r="S197" s="313"/>
      <c r="T197" s="313"/>
      <c r="U197" s="40" t="b">
        <f t="shared" si="2"/>
        <v>1</v>
      </c>
      <c r="V197" s="384" t="str">
        <f t="shared" si="0"/>
        <v>No</v>
      </c>
      <c r="W197" s="75"/>
    </row>
    <row r="198" spans="1:23" x14ac:dyDescent="0.25">
      <c r="A198" s="107">
        <v>191</v>
      </c>
      <c r="B198" s="114"/>
      <c r="C198" s="114"/>
      <c r="D198" s="114">
        <f t="shared" si="23"/>
        <v>0</v>
      </c>
      <c r="E198" s="114"/>
      <c r="F198" s="101"/>
      <c r="G198" s="321"/>
      <c r="H198" s="316"/>
      <c r="I198" s="451"/>
      <c r="J198" s="444"/>
      <c r="K198" s="300"/>
      <c r="L198" s="445"/>
      <c r="M198" s="445"/>
      <c r="N198" s="445"/>
      <c r="O198" s="445"/>
      <c r="P198" s="445"/>
      <c r="Q198" s="445"/>
      <c r="R198" s="445"/>
      <c r="S198" s="445"/>
      <c r="T198" s="445"/>
      <c r="U198" s="40" t="b">
        <f t="shared" si="2"/>
        <v>1</v>
      </c>
      <c r="V198" s="384" t="str">
        <f t="shared" si="0"/>
        <v>No</v>
      </c>
      <c r="W198" s="75"/>
    </row>
    <row r="199" spans="1:23" x14ac:dyDescent="0.25">
      <c r="A199" s="107">
        <v>192</v>
      </c>
      <c r="B199" s="114"/>
      <c r="C199" s="114"/>
      <c r="D199" s="114">
        <f t="shared" si="23"/>
        <v>0</v>
      </c>
      <c r="E199" s="114"/>
      <c r="F199" s="101"/>
      <c r="G199" s="321">
        <f t="shared" si="5"/>
        <v>2018</v>
      </c>
      <c r="H199" s="316"/>
      <c r="I199" s="327"/>
      <c r="J199" s="296"/>
      <c r="K199" s="300"/>
      <c r="L199" s="313"/>
      <c r="M199" s="313"/>
      <c r="N199" s="313"/>
      <c r="O199" s="313"/>
      <c r="P199" s="313"/>
      <c r="Q199" s="313"/>
      <c r="R199" s="313"/>
      <c r="S199" s="313"/>
      <c r="T199" s="313"/>
      <c r="U199" s="40" t="b">
        <f t="shared" si="2"/>
        <v>1</v>
      </c>
      <c r="V199" s="384" t="str">
        <f t="shared" si="0"/>
        <v>No</v>
      </c>
      <c r="W199" s="75"/>
    </row>
    <row r="200" spans="1:23" ht="24" x14ac:dyDescent="0.25">
      <c r="A200" s="107">
        <v>193</v>
      </c>
      <c r="B200" s="114"/>
      <c r="C200" s="114"/>
      <c r="D200" s="114">
        <f t="shared" si="23"/>
        <v>0</v>
      </c>
      <c r="E200" s="114"/>
      <c r="F200" s="101"/>
      <c r="G200" s="321">
        <f t="shared" si="5"/>
        <v>2018</v>
      </c>
      <c r="H200" s="317" t="s">
        <v>675</v>
      </c>
      <c r="I200" s="324"/>
      <c r="J200" s="293" t="s">
        <v>676</v>
      </c>
      <c r="K200" s="306" t="s">
        <v>658</v>
      </c>
      <c r="L200" s="310">
        <f>SUM(L180:L199)</f>
        <v>0</v>
      </c>
      <c r="M200" s="310">
        <f t="shared" ref="M200" si="30">SUM(M180:M199)</f>
        <v>0</v>
      </c>
      <c r="N200" s="310">
        <f t="shared" ref="N200" si="31">SUM(N180:N199)</f>
        <v>0</v>
      </c>
      <c r="O200" s="310">
        <f t="shared" ref="O200" si="32">SUM(O180:O199)</f>
        <v>0</v>
      </c>
      <c r="P200" s="310">
        <f t="shared" ref="P200" si="33">SUM(P180:P199)</f>
        <v>0</v>
      </c>
      <c r="Q200" s="310">
        <f t="shared" ref="Q200" si="34">SUM(Q180:Q199)</f>
        <v>0</v>
      </c>
      <c r="R200" s="310">
        <f t="shared" ref="R200" si="35">SUM(R180:R199)</f>
        <v>0</v>
      </c>
      <c r="S200" s="310">
        <f t="shared" ref="S200" si="36">SUM(S180:S199)</f>
        <v>0</v>
      </c>
      <c r="T200" s="310">
        <f t="shared" ref="T200" si="37">SUM(T180:T199)</f>
        <v>0</v>
      </c>
      <c r="U200" s="40" t="b">
        <f>IF((COUNTBLANK(H200:T200))=10,TRUE,IF((COUNTBLANK(J200:M200))=0,IF(COUNTBLANK(P200:S200)=0,IF(S200=0,IF(ISBLANK(T200),FALSE,TRUE),TRUE))))</f>
        <v>1</v>
      </c>
      <c r="V200" s="384" t="str">
        <f t="shared" si="0"/>
        <v>No</v>
      </c>
      <c r="W200" s="75"/>
    </row>
    <row r="201" spans="1:23" x14ac:dyDescent="0.25">
      <c r="A201" s="107">
        <v>194</v>
      </c>
      <c r="B201" s="114"/>
      <c r="C201" s="114"/>
      <c r="D201" s="114">
        <f t="shared" si="23"/>
        <v>0</v>
      </c>
      <c r="E201" s="114"/>
      <c r="F201" s="101"/>
      <c r="G201" s="321">
        <f t="shared" si="5"/>
        <v>2018</v>
      </c>
      <c r="H201" s="316"/>
      <c r="I201" s="327"/>
      <c r="J201" s="296"/>
      <c r="K201" s="300"/>
      <c r="L201" s="313"/>
      <c r="M201" s="313"/>
      <c r="N201" s="313"/>
      <c r="O201" s="313"/>
      <c r="P201" s="313"/>
      <c r="Q201" s="313"/>
      <c r="R201" s="313"/>
      <c r="S201" s="313"/>
      <c r="T201" s="313"/>
      <c r="U201" s="40" t="b">
        <f t="shared" si="2"/>
        <v>1</v>
      </c>
      <c r="V201" s="384" t="str">
        <f t="shared" si="0"/>
        <v>No</v>
      </c>
      <c r="W201" s="75"/>
    </row>
    <row r="202" spans="1:23" x14ac:dyDescent="0.25">
      <c r="A202" s="107">
        <v>195</v>
      </c>
      <c r="B202" s="114"/>
      <c r="C202" s="114"/>
      <c r="D202" s="114">
        <f t="shared" si="23"/>
        <v>0</v>
      </c>
      <c r="E202" s="114"/>
      <c r="F202" s="101"/>
      <c r="G202" s="321">
        <f t="shared" si="5"/>
        <v>2018</v>
      </c>
      <c r="H202" s="316"/>
      <c r="I202" s="327"/>
      <c r="J202" s="296"/>
      <c r="K202" s="300"/>
      <c r="L202" s="313"/>
      <c r="M202" s="313"/>
      <c r="N202" s="313"/>
      <c r="O202" s="313"/>
      <c r="P202" s="313"/>
      <c r="Q202" s="313"/>
      <c r="R202" s="313"/>
      <c r="S202" s="313"/>
      <c r="T202" s="313"/>
      <c r="U202" s="40" t="b">
        <f t="shared" si="2"/>
        <v>1</v>
      </c>
      <c r="V202" s="384" t="str">
        <f t="shared" si="0"/>
        <v>No</v>
      </c>
      <c r="W202" s="75"/>
    </row>
    <row r="203" spans="1:23" x14ac:dyDescent="0.25">
      <c r="A203" s="107">
        <v>196</v>
      </c>
      <c r="B203" s="114"/>
      <c r="C203" s="114"/>
      <c r="D203" s="114">
        <f t="shared" si="23"/>
        <v>0</v>
      </c>
      <c r="E203" s="114"/>
      <c r="F203" s="101"/>
      <c r="G203" s="321">
        <f t="shared" si="5"/>
        <v>2018</v>
      </c>
      <c r="H203" s="316"/>
      <c r="I203" s="451"/>
      <c r="J203" s="444"/>
      <c r="K203" s="300"/>
      <c r="L203" s="445"/>
      <c r="M203" s="445"/>
      <c r="N203" s="445"/>
      <c r="O203" s="445"/>
      <c r="P203" s="445"/>
      <c r="Q203" s="445"/>
      <c r="R203" s="445"/>
      <c r="S203" s="445"/>
      <c r="T203" s="445"/>
      <c r="U203" s="40" t="b">
        <f t="shared" si="2"/>
        <v>1</v>
      </c>
      <c r="V203" s="384" t="str">
        <f t="shared" si="0"/>
        <v>No</v>
      </c>
      <c r="W203" s="75"/>
    </row>
    <row r="204" spans="1:23" x14ac:dyDescent="0.25">
      <c r="A204" s="107">
        <v>197</v>
      </c>
      <c r="B204" s="114"/>
      <c r="C204" s="114"/>
      <c r="D204" s="114">
        <f t="shared" si="23"/>
        <v>0</v>
      </c>
      <c r="E204" s="114"/>
      <c r="F204" s="101"/>
      <c r="G204" s="321">
        <f t="shared" si="5"/>
        <v>2018</v>
      </c>
      <c r="H204" s="316"/>
      <c r="I204" s="451"/>
      <c r="J204" s="444"/>
      <c r="K204" s="300"/>
      <c r="L204" s="445"/>
      <c r="M204" s="445"/>
      <c r="N204" s="445"/>
      <c r="O204" s="445"/>
      <c r="P204" s="445"/>
      <c r="Q204" s="445"/>
      <c r="R204" s="445"/>
      <c r="S204" s="445"/>
      <c r="T204" s="445"/>
      <c r="U204" s="40" t="b">
        <f t="shared" si="2"/>
        <v>1</v>
      </c>
      <c r="V204" s="384" t="str">
        <f t="shared" si="0"/>
        <v>No</v>
      </c>
      <c r="W204" s="75"/>
    </row>
    <row r="205" spans="1:23" x14ac:dyDescent="0.25">
      <c r="A205" s="107">
        <v>198</v>
      </c>
      <c r="B205" s="114"/>
      <c r="C205" s="114"/>
      <c r="D205" s="114">
        <f t="shared" si="23"/>
        <v>0</v>
      </c>
      <c r="E205" s="114"/>
      <c r="F205" s="101"/>
      <c r="G205" s="321">
        <f t="shared" si="5"/>
        <v>2018</v>
      </c>
      <c r="H205" s="316"/>
      <c r="I205" s="451"/>
      <c r="J205" s="444"/>
      <c r="K205" s="300"/>
      <c r="L205" s="445"/>
      <c r="M205" s="445"/>
      <c r="N205" s="445"/>
      <c r="O205" s="445"/>
      <c r="P205" s="445"/>
      <c r="Q205" s="445"/>
      <c r="R205" s="445"/>
      <c r="S205" s="445"/>
      <c r="T205" s="445"/>
      <c r="U205" s="40" t="b">
        <f t="shared" si="2"/>
        <v>1</v>
      </c>
      <c r="V205" s="384" t="str">
        <f t="shared" si="0"/>
        <v>No</v>
      </c>
      <c r="W205" s="75"/>
    </row>
    <row r="206" spans="1:23" x14ac:dyDescent="0.25">
      <c r="A206" s="107">
        <v>199</v>
      </c>
      <c r="B206" s="114"/>
      <c r="C206" s="114"/>
      <c r="D206" s="114">
        <f t="shared" si="23"/>
        <v>0</v>
      </c>
      <c r="E206" s="114"/>
      <c r="F206" s="101"/>
      <c r="G206" s="321">
        <f t="shared" si="5"/>
        <v>2018</v>
      </c>
      <c r="H206" s="316"/>
      <c r="I206" s="451"/>
      <c r="J206" s="444"/>
      <c r="K206" s="300"/>
      <c r="L206" s="445"/>
      <c r="M206" s="445"/>
      <c r="N206" s="445"/>
      <c r="O206" s="445"/>
      <c r="P206" s="445"/>
      <c r="Q206" s="445"/>
      <c r="R206" s="445"/>
      <c r="S206" s="445"/>
      <c r="T206" s="445"/>
      <c r="U206" s="40" t="b">
        <f t="shared" si="2"/>
        <v>1</v>
      </c>
      <c r="V206" s="384" t="str">
        <f t="shared" si="0"/>
        <v>No</v>
      </c>
      <c r="W206" s="75"/>
    </row>
    <row r="207" spans="1:23" x14ac:dyDescent="0.25">
      <c r="A207" s="107">
        <v>200</v>
      </c>
      <c r="B207" s="114"/>
      <c r="C207" s="114"/>
      <c r="D207" s="114">
        <f t="shared" si="23"/>
        <v>0</v>
      </c>
      <c r="E207" s="114"/>
      <c r="F207" s="101"/>
      <c r="G207" s="321">
        <f t="shared" si="5"/>
        <v>2018</v>
      </c>
      <c r="H207" s="316"/>
      <c r="I207" s="451"/>
      <c r="J207" s="444"/>
      <c r="K207" s="300"/>
      <c r="L207" s="445"/>
      <c r="M207" s="445"/>
      <c r="N207" s="445"/>
      <c r="O207" s="445"/>
      <c r="P207" s="445"/>
      <c r="Q207" s="445"/>
      <c r="R207" s="445"/>
      <c r="S207" s="445"/>
      <c r="T207" s="445"/>
      <c r="U207" s="40" t="b">
        <f t="shared" si="2"/>
        <v>1</v>
      </c>
      <c r="V207" s="384" t="str">
        <f t="shared" si="0"/>
        <v>No</v>
      </c>
      <c r="W207" s="75"/>
    </row>
    <row r="208" spans="1:23" x14ac:dyDescent="0.25">
      <c r="A208" s="107">
        <v>201</v>
      </c>
      <c r="B208" s="114"/>
      <c r="C208" s="114"/>
      <c r="D208" s="114">
        <f t="shared" si="23"/>
        <v>0</v>
      </c>
      <c r="E208" s="114"/>
      <c r="F208" s="101"/>
      <c r="G208" s="321">
        <f t="shared" si="5"/>
        <v>2018</v>
      </c>
      <c r="H208" s="316"/>
      <c r="I208" s="451"/>
      <c r="J208" s="444"/>
      <c r="K208" s="300"/>
      <c r="L208" s="445"/>
      <c r="M208" s="445"/>
      <c r="N208" s="445"/>
      <c r="O208" s="445"/>
      <c r="P208" s="445"/>
      <c r="Q208" s="445"/>
      <c r="R208" s="445"/>
      <c r="S208" s="445"/>
      <c r="T208" s="445"/>
      <c r="U208" s="40" t="b">
        <f t="shared" si="2"/>
        <v>1</v>
      </c>
      <c r="V208" s="384" t="str">
        <f t="shared" si="0"/>
        <v>No</v>
      </c>
      <c r="W208" s="75"/>
    </row>
    <row r="209" spans="1:23" x14ac:dyDescent="0.25">
      <c r="A209" s="107">
        <v>202</v>
      </c>
      <c r="B209" s="114"/>
      <c r="C209" s="114"/>
      <c r="D209" s="114">
        <f t="shared" si="23"/>
        <v>0</v>
      </c>
      <c r="E209" s="114"/>
      <c r="F209" s="101"/>
      <c r="G209" s="321">
        <f t="shared" si="5"/>
        <v>2018</v>
      </c>
      <c r="H209" s="316"/>
      <c r="I209" s="451"/>
      <c r="J209" s="444"/>
      <c r="K209" s="300"/>
      <c r="L209" s="445"/>
      <c r="M209" s="445"/>
      <c r="N209" s="445"/>
      <c r="O209" s="445"/>
      <c r="P209" s="445"/>
      <c r="Q209" s="445"/>
      <c r="R209" s="445"/>
      <c r="S209" s="445"/>
      <c r="T209" s="445"/>
      <c r="U209" s="40" t="b">
        <f t="shared" si="2"/>
        <v>1</v>
      </c>
      <c r="V209" s="384" t="str">
        <f t="shared" si="0"/>
        <v>No</v>
      </c>
      <c r="W209" s="75"/>
    </row>
    <row r="210" spans="1:23" x14ac:dyDescent="0.25">
      <c r="A210" s="107">
        <v>203</v>
      </c>
      <c r="B210" s="114"/>
      <c r="C210" s="114"/>
      <c r="D210" s="114">
        <f t="shared" si="23"/>
        <v>0</v>
      </c>
      <c r="E210" s="114"/>
      <c r="F210" s="101"/>
      <c r="G210" s="321">
        <f t="shared" si="5"/>
        <v>2018</v>
      </c>
      <c r="H210" s="316"/>
      <c r="I210" s="451"/>
      <c r="J210" s="444"/>
      <c r="K210" s="300"/>
      <c r="L210" s="445"/>
      <c r="M210" s="445"/>
      <c r="N210" s="445"/>
      <c r="O210" s="445"/>
      <c r="P210" s="445"/>
      <c r="Q210" s="445"/>
      <c r="R210" s="445"/>
      <c r="S210" s="445"/>
      <c r="T210" s="445"/>
      <c r="U210" s="40" t="b">
        <f t="shared" si="2"/>
        <v>1</v>
      </c>
      <c r="V210" s="384" t="str">
        <f t="shared" si="0"/>
        <v>No</v>
      </c>
      <c r="W210" s="75"/>
    </row>
    <row r="211" spans="1:23" x14ac:dyDescent="0.25">
      <c r="A211" s="107">
        <v>204</v>
      </c>
      <c r="B211" s="114"/>
      <c r="C211" s="114"/>
      <c r="D211" s="114">
        <f t="shared" si="23"/>
        <v>0</v>
      </c>
      <c r="E211" s="114"/>
      <c r="F211" s="101"/>
      <c r="G211" s="321">
        <f t="shared" si="5"/>
        <v>2018</v>
      </c>
      <c r="H211" s="316"/>
      <c r="I211" s="451"/>
      <c r="J211" s="444"/>
      <c r="K211" s="300"/>
      <c r="L211" s="445"/>
      <c r="M211" s="445"/>
      <c r="N211" s="445"/>
      <c r="O211" s="445"/>
      <c r="P211" s="445"/>
      <c r="Q211" s="445"/>
      <c r="R211" s="445"/>
      <c r="S211" s="445"/>
      <c r="T211" s="445"/>
      <c r="U211" s="40" t="b">
        <f t="shared" si="2"/>
        <v>1</v>
      </c>
      <c r="V211" s="384" t="str">
        <f t="shared" si="0"/>
        <v>No</v>
      </c>
      <c r="W211" s="75"/>
    </row>
    <row r="212" spans="1:23" x14ac:dyDescent="0.25">
      <c r="A212" s="107">
        <v>205</v>
      </c>
      <c r="B212" s="114"/>
      <c r="C212" s="114"/>
      <c r="D212" s="114">
        <f t="shared" si="23"/>
        <v>0</v>
      </c>
      <c r="E212" s="114"/>
      <c r="F212" s="101"/>
      <c r="G212" s="321">
        <f t="shared" si="5"/>
        <v>2018</v>
      </c>
      <c r="H212" s="316"/>
      <c r="I212" s="451"/>
      <c r="J212" s="444"/>
      <c r="K212" s="300"/>
      <c r="L212" s="445"/>
      <c r="M212" s="445"/>
      <c r="N212" s="445"/>
      <c r="O212" s="445"/>
      <c r="P212" s="445"/>
      <c r="Q212" s="445"/>
      <c r="R212" s="445"/>
      <c r="S212" s="445"/>
      <c r="T212" s="445"/>
      <c r="U212" s="40" t="b">
        <f t="shared" si="2"/>
        <v>1</v>
      </c>
      <c r="V212" s="384" t="str">
        <f t="shared" si="0"/>
        <v>No</v>
      </c>
      <c r="W212" s="75"/>
    </row>
    <row r="213" spans="1:23" x14ac:dyDescent="0.25">
      <c r="A213" s="107">
        <v>206</v>
      </c>
      <c r="B213" s="114"/>
      <c r="C213" s="114"/>
      <c r="D213" s="114">
        <f t="shared" si="23"/>
        <v>0</v>
      </c>
      <c r="E213" s="114"/>
      <c r="F213" s="101"/>
      <c r="G213" s="321">
        <f t="shared" si="5"/>
        <v>2018</v>
      </c>
      <c r="H213" s="316"/>
      <c r="I213" s="451"/>
      <c r="J213" s="444"/>
      <c r="K213" s="300"/>
      <c r="L213" s="445"/>
      <c r="M213" s="445"/>
      <c r="N213" s="445"/>
      <c r="O213" s="445"/>
      <c r="P213" s="445"/>
      <c r="Q213" s="445"/>
      <c r="R213" s="445"/>
      <c r="S213" s="445"/>
      <c r="T213" s="445"/>
      <c r="U213" s="40" t="b">
        <f t="shared" si="2"/>
        <v>1</v>
      </c>
      <c r="V213" s="384" t="str">
        <f t="shared" si="0"/>
        <v>No</v>
      </c>
      <c r="W213" s="75"/>
    </row>
    <row r="214" spans="1:23" x14ac:dyDescent="0.25">
      <c r="A214" s="107">
        <v>207</v>
      </c>
      <c r="B214" s="114"/>
      <c r="C214" s="114"/>
      <c r="D214" s="114">
        <f t="shared" si="23"/>
        <v>0</v>
      </c>
      <c r="E214" s="114"/>
      <c r="F214" s="101"/>
      <c r="G214" s="321">
        <f t="shared" si="5"/>
        <v>2018</v>
      </c>
      <c r="H214" s="316"/>
      <c r="I214" s="451"/>
      <c r="J214" s="444"/>
      <c r="K214" s="300"/>
      <c r="L214" s="445"/>
      <c r="M214" s="445"/>
      <c r="N214" s="445"/>
      <c r="O214" s="445"/>
      <c r="P214" s="445"/>
      <c r="Q214" s="445"/>
      <c r="R214" s="445"/>
      <c r="S214" s="445"/>
      <c r="T214" s="445"/>
      <c r="U214" s="40" t="b">
        <f t="shared" si="2"/>
        <v>1</v>
      </c>
      <c r="V214" s="384" t="str">
        <f t="shared" si="0"/>
        <v>No</v>
      </c>
      <c r="W214" s="75"/>
    </row>
    <row r="215" spans="1:23" x14ac:dyDescent="0.25">
      <c r="A215" s="107">
        <v>208</v>
      </c>
      <c r="B215" s="114"/>
      <c r="C215" s="114"/>
      <c r="D215" s="114">
        <f t="shared" si="23"/>
        <v>0</v>
      </c>
      <c r="E215" s="114"/>
      <c r="F215" s="101"/>
      <c r="G215" s="321">
        <f t="shared" si="5"/>
        <v>2018</v>
      </c>
      <c r="H215" s="316"/>
      <c r="I215" s="451"/>
      <c r="J215" s="444"/>
      <c r="K215" s="300"/>
      <c r="L215" s="445"/>
      <c r="M215" s="445"/>
      <c r="N215" s="445"/>
      <c r="O215" s="445"/>
      <c r="P215" s="445"/>
      <c r="Q215" s="445"/>
      <c r="R215" s="445"/>
      <c r="S215" s="445"/>
      <c r="T215" s="445"/>
      <c r="U215" s="40" t="b">
        <f t="shared" si="2"/>
        <v>1</v>
      </c>
      <c r="V215" s="384" t="str">
        <f t="shared" si="0"/>
        <v>No</v>
      </c>
      <c r="W215" s="75"/>
    </row>
    <row r="216" spans="1:23" x14ac:dyDescent="0.25">
      <c r="A216" s="107">
        <v>209</v>
      </c>
      <c r="B216" s="114"/>
      <c r="C216" s="114"/>
      <c r="D216" s="114">
        <f t="shared" si="23"/>
        <v>0</v>
      </c>
      <c r="E216" s="114"/>
      <c r="F216" s="101"/>
      <c r="G216" s="321">
        <f t="shared" si="5"/>
        <v>2018</v>
      </c>
      <c r="H216" s="316"/>
      <c r="I216" s="451"/>
      <c r="J216" s="444"/>
      <c r="K216" s="300"/>
      <c r="L216" s="445"/>
      <c r="M216" s="445"/>
      <c r="N216" s="445"/>
      <c r="O216" s="445"/>
      <c r="P216" s="445"/>
      <c r="Q216" s="445"/>
      <c r="R216" s="445"/>
      <c r="S216" s="445"/>
      <c r="T216" s="445"/>
      <c r="U216" s="40" t="b">
        <f t="shared" si="2"/>
        <v>1</v>
      </c>
      <c r="V216" s="384" t="str">
        <f t="shared" si="0"/>
        <v>No</v>
      </c>
      <c r="W216" s="75"/>
    </row>
    <row r="217" spans="1:23" x14ac:dyDescent="0.25">
      <c r="A217" s="107">
        <v>210</v>
      </c>
      <c r="B217" s="114"/>
      <c r="C217" s="114"/>
      <c r="D217" s="114">
        <f t="shared" si="23"/>
        <v>0</v>
      </c>
      <c r="E217" s="114"/>
      <c r="F217" s="101"/>
      <c r="G217" s="321">
        <f t="shared" si="5"/>
        <v>2018</v>
      </c>
      <c r="H217" s="316"/>
      <c r="I217" s="451"/>
      <c r="J217" s="444"/>
      <c r="K217" s="300"/>
      <c r="L217" s="445"/>
      <c r="M217" s="445"/>
      <c r="N217" s="445"/>
      <c r="O217" s="445"/>
      <c r="P217" s="445"/>
      <c r="Q217" s="445"/>
      <c r="R217" s="445"/>
      <c r="S217" s="445"/>
      <c r="T217" s="445"/>
      <c r="U217" s="40" t="b">
        <f t="shared" si="2"/>
        <v>1</v>
      </c>
      <c r="V217" s="384" t="str">
        <f t="shared" si="0"/>
        <v>No</v>
      </c>
      <c r="W217" s="75"/>
    </row>
    <row r="218" spans="1:23" x14ac:dyDescent="0.25">
      <c r="A218" s="107">
        <v>211</v>
      </c>
      <c r="B218" s="114"/>
      <c r="C218" s="114"/>
      <c r="D218" s="114">
        <f t="shared" si="23"/>
        <v>0</v>
      </c>
      <c r="E218" s="114"/>
      <c r="F218" s="101"/>
      <c r="G218" s="321">
        <f t="shared" si="5"/>
        <v>2018</v>
      </c>
      <c r="H218" s="316"/>
      <c r="I218" s="451"/>
      <c r="J218" s="444"/>
      <c r="K218" s="300"/>
      <c r="L218" s="445"/>
      <c r="M218" s="445"/>
      <c r="N218" s="445"/>
      <c r="O218" s="445"/>
      <c r="P218" s="445"/>
      <c r="Q218" s="445"/>
      <c r="R218" s="445"/>
      <c r="S218" s="445"/>
      <c r="T218" s="445"/>
      <c r="U218" s="40" t="b">
        <f t="shared" si="2"/>
        <v>1</v>
      </c>
      <c r="V218" s="384" t="str">
        <f t="shared" si="0"/>
        <v>No</v>
      </c>
      <c r="W218" s="75"/>
    </row>
    <row r="219" spans="1:23" x14ac:dyDescent="0.25">
      <c r="A219" s="107">
        <v>212</v>
      </c>
      <c r="B219" s="114"/>
      <c r="C219" s="114"/>
      <c r="D219" s="114">
        <f t="shared" si="23"/>
        <v>0</v>
      </c>
      <c r="E219" s="114"/>
      <c r="F219" s="101"/>
      <c r="G219" s="321">
        <f t="shared" si="5"/>
        <v>2018</v>
      </c>
      <c r="H219" s="316"/>
      <c r="I219" s="327"/>
      <c r="J219" s="296"/>
      <c r="K219" s="300"/>
      <c r="L219" s="313"/>
      <c r="M219" s="313"/>
      <c r="N219" s="313"/>
      <c r="O219" s="313"/>
      <c r="P219" s="313"/>
      <c r="Q219" s="313"/>
      <c r="R219" s="313"/>
      <c r="S219" s="313"/>
      <c r="T219" s="313"/>
      <c r="U219" s="40" t="b">
        <f t="shared" si="2"/>
        <v>1</v>
      </c>
      <c r="V219" s="384" t="str">
        <f t="shared" si="0"/>
        <v>No</v>
      </c>
      <c r="W219" s="75"/>
    </row>
    <row r="220" spans="1:23" x14ac:dyDescent="0.25">
      <c r="A220" s="107">
        <v>213</v>
      </c>
      <c r="B220" s="114"/>
      <c r="C220" s="114"/>
      <c r="D220" s="114">
        <f t="shared" si="23"/>
        <v>0</v>
      </c>
      <c r="E220" s="114"/>
      <c r="F220" s="101"/>
      <c r="G220" s="321">
        <f t="shared" si="5"/>
        <v>2018</v>
      </c>
      <c r="H220" s="316"/>
      <c r="I220" s="327"/>
      <c r="J220" s="296"/>
      <c r="K220" s="300"/>
      <c r="L220" s="313"/>
      <c r="M220" s="313"/>
      <c r="N220" s="313"/>
      <c r="O220" s="313"/>
      <c r="P220" s="313"/>
      <c r="Q220" s="313"/>
      <c r="R220" s="313"/>
      <c r="S220" s="313"/>
      <c r="T220" s="313"/>
      <c r="U220" s="40" t="b">
        <f t="shared" si="2"/>
        <v>1</v>
      </c>
      <c r="V220" s="384" t="str">
        <f t="shared" si="0"/>
        <v>No</v>
      </c>
      <c r="W220" s="75"/>
    </row>
    <row r="221" spans="1:23" ht="24" x14ac:dyDescent="0.25">
      <c r="A221" s="107">
        <v>214</v>
      </c>
      <c r="B221" s="114"/>
      <c r="C221" s="114"/>
      <c r="D221" s="114">
        <f t="shared" si="23"/>
        <v>0</v>
      </c>
      <c r="E221" s="114"/>
      <c r="F221" s="101"/>
      <c r="G221" s="321">
        <f t="shared" si="5"/>
        <v>2018</v>
      </c>
      <c r="H221" s="317" t="s">
        <v>678</v>
      </c>
      <c r="I221" s="324"/>
      <c r="J221" s="293" t="s">
        <v>677</v>
      </c>
      <c r="K221" s="306" t="s">
        <v>658</v>
      </c>
      <c r="L221" s="310">
        <f>SUM(L201:L220)</f>
        <v>0</v>
      </c>
      <c r="M221" s="310">
        <f t="shared" ref="M221:T221" si="38">SUM(M201:M220)</f>
        <v>0</v>
      </c>
      <c r="N221" s="310">
        <f t="shared" si="38"/>
        <v>0</v>
      </c>
      <c r="O221" s="310">
        <f t="shared" si="38"/>
        <v>0</v>
      </c>
      <c r="P221" s="310">
        <f t="shared" si="38"/>
        <v>0</v>
      </c>
      <c r="Q221" s="310">
        <f t="shared" si="38"/>
        <v>0</v>
      </c>
      <c r="R221" s="310">
        <f t="shared" si="38"/>
        <v>0</v>
      </c>
      <c r="S221" s="310">
        <f t="shared" si="38"/>
        <v>0</v>
      </c>
      <c r="T221" s="310">
        <f t="shared" si="38"/>
        <v>0</v>
      </c>
      <c r="U221" s="40" t="b">
        <f>IF((COUNTBLANK(H221:T221))=10,TRUE,IF((COUNTBLANK(J221:M221))=0,IF(COUNTBLANK(P221:S221)=0,IF(S221=0,IF(ISBLANK(T221),FALSE,TRUE),TRUE))))</f>
        <v>1</v>
      </c>
      <c r="V221" s="384" t="str">
        <f t="shared" si="0"/>
        <v>No</v>
      </c>
      <c r="W221" s="75"/>
    </row>
    <row r="222" spans="1:23" x14ac:dyDescent="0.25">
      <c r="A222" s="107">
        <v>215</v>
      </c>
      <c r="B222" s="114"/>
      <c r="C222" s="114"/>
      <c r="D222" s="114">
        <f t="shared" si="23"/>
        <v>0</v>
      </c>
      <c r="E222" s="114"/>
      <c r="F222" s="101"/>
      <c r="G222" s="321">
        <f t="shared" si="5"/>
        <v>2018</v>
      </c>
      <c r="H222" s="317" t="s">
        <v>679</v>
      </c>
      <c r="I222" s="324"/>
      <c r="J222" s="293" t="s">
        <v>680</v>
      </c>
      <c r="K222" s="306" t="s">
        <v>658</v>
      </c>
      <c r="L222" s="314">
        <f t="shared" ref="L222:T222" si="39">SUM(L158,L179,L200,L221)</f>
        <v>0</v>
      </c>
      <c r="M222" s="314">
        <f t="shared" si="39"/>
        <v>0</v>
      </c>
      <c r="N222" s="314">
        <f t="shared" si="39"/>
        <v>0</v>
      </c>
      <c r="O222" s="314">
        <f t="shared" si="39"/>
        <v>0</v>
      </c>
      <c r="P222" s="314">
        <f t="shared" si="39"/>
        <v>0</v>
      </c>
      <c r="Q222" s="314">
        <f t="shared" si="39"/>
        <v>0</v>
      </c>
      <c r="R222" s="314">
        <f t="shared" si="39"/>
        <v>0</v>
      </c>
      <c r="S222" s="314">
        <f t="shared" si="39"/>
        <v>0</v>
      </c>
      <c r="T222" s="314">
        <f t="shared" si="39"/>
        <v>0</v>
      </c>
      <c r="U222" s="40" t="b">
        <f t="shared" si="2"/>
        <v>1</v>
      </c>
      <c r="V222" s="384" t="str">
        <f t="shared" si="0"/>
        <v>No</v>
      </c>
      <c r="W222" s="75"/>
    </row>
    <row r="223" spans="1:23" ht="21" customHeight="1" x14ac:dyDescent="0.25">
      <c r="A223" s="107">
        <v>216</v>
      </c>
      <c r="B223" s="114"/>
      <c r="C223" s="114"/>
      <c r="D223" s="114">
        <f t="shared" si="23"/>
        <v>0</v>
      </c>
      <c r="E223" s="114"/>
      <c r="F223" s="101"/>
      <c r="G223" s="321">
        <f t="shared" si="5"/>
        <v>2018</v>
      </c>
      <c r="H223" s="316"/>
      <c r="I223" s="327"/>
      <c r="J223" s="296"/>
      <c r="K223" s="300"/>
      <c r="L223" s="313"/>
      <c r="M223" s="313"/>
      <c r="N223" s="313"/>
      <c r="O223" s="313"/>
      <c r="P223" s="313"/>
      <c r="Q223" s="313"/>
      <c r="R223" s="313"/>
      <c r="S223" s="313"/>
      <c r="T223" s="313"/>
      <c r="U223" s="40" t="b">
        <f t="shared" si="2"/>
        <v>1</v>
      </c>
      <c r="V223" s="384" t="str">
        <f t="shared" si="0"/>
        <v>No</v>
      </c>
      <c r="W223" s="75"/>
    </row>
    <row r="224" spans="1:23" ht="21" customHeight="1" x14ac:dyDescent="0.25">
      <c r="A224" s="107">
        <v>217</v>
      </c>
      <c r="B224" s="114"/>
      <c r="C224" s="114"/>
      <c r="D224" s="114">
        <f t="shared" si="23"/>
        <v>0</v>
      </c>
      <c r="E224" s="114"/>
      <c r="F224" s="101"/>
      <c r="G224" s="321">
        <f t="shared" si="5"/>
        <v>2018</v>
      </c>
      <c r="H224" s="316"/>
      <c r="I224" s="451"/>
      <c r="J224" s="444"/>
      <c r="K224" s="300"/>
      <c r="L224" s="313"/>
      <c r="M224" s="313"/>
      <c r="N224" s="313"/>
      <c r="O224" s="313"/>
      <c r="P224" s="313"/>
      <c r="Q224" s="313"/>
      <c r="R224" s="313"/>
      <c r="S224" s="313"/>
      <c r="T224" s="313"/>
      <c r="U224" s="40" t="b">
        <f t="shared" ref="U224:U242" si="40">IF((COUNTBLANK(H224:T224))=13,TRUE,IF((COUNTBLANK(J224:M224))=0,IF(COUNTBLANK(P224:S224)=0,IF(S224=0,IF(ISBLANK(T224),FALSE,TRUE),TRUE))))</f>
        <v>1</v>
      </c>
      <c r="V224" s="384" t="str">
        <f t="shared" si="0"/>
        <v>No</v>
      </c>
      <c r="W224" s="75"/>
    </row>
    <row r="225" spans="1:23" ht="21" customHeight="1" x14ac:dyDescent="0.25">
      <c r="A225" s="107">
        <v>218</v>
      </c>
      <c r="B225" s="114"/>
      <c r="C225" s="114"/>
      <c r="D225" s="114">
        <f t="shared" si="23"/>
        <v>0</v>
      </c>
      <c r="E225" s="114"/>
      <c r="F225" s="101"/>
      <c r="G225" s="321">
        <f t="shared" si="5"/>
        <v>2018</v>
      </c>
      <c r="H225" s="316"/>
      <c r="I225" s="451"/>
      <c r="J225" s="444"/>
      <c r="K225" s="300"/>
      <c r="L225" s="313"/>
      <c r="M225" s="313"/>
      <c r="N225" s="313"/>
      <c r="O225" s="313"/>
      <c r="P225" s="313"/>
      <c r="Q225" s="313"/>
      <c r="R225" s="313"/>
      <c r="S225" s="313"/>
      <c r="T225" s="313"/>
      <c r="U225" s="40" t="b">
        <f t="shared" si="40"/>
        <v>1</v>
      </c>
      <c r="V225" s="384" t="str">
        <f t="shared" si="0"/>
        <v>No</v>
      </c>
      <c r="W225" s="75"/>
    </row>
    <row r="226" spans="1:23" ht="21" customHeight="1" x14ac:dyDescent="0.25">
      <c r="A226" s="107">
        <v>219</v>
      </c>
      <c r="B226" s="114"/>
      <c r="C226" s="114"/>
      <c r="D226" s="114">
        <f t="shared" si="23"/>
        <v>0</v>
      </c>
      <c r="E226" s="114"/>
      <c r="F226" s="101"/>
      <c r="G226" s="321">
        <f t="shared" si="5"/>
        <v>2018</v>
      </c>
      <c r="H226" s="316"/>
      <c r="I226" s="451"/>
      <c r="J226" s="444"/>
      <c r="K226" s="300"/>
      <c r="L226" s="313"/>
      <c r="M226" s="313"/>
      <c r="N226" s="313"/>
      <c r="O226" s="313"/>
      <c r="P226" s="313"/>
      <c r="Q226" s="313"/>
      <c r="R226" s="313"/>
      <c r="S226" s="313"/>
      <c r="T226" s="313"/>
      <c r="U226" s="40" t="b">
        <f t="shared" si="40"/>
        <v>1</v>
      </c>
      <c r="V226" s="384" t="str">
        <f t="shared" si="0"/>
        <v>No</v>
      </c>
      <c r="W226" s="75"/>
    </row>
    <row r="227" spans="1:23" ht="21" customHeight="1" x14ac:dyDescent="0.25">
      <c r="A227" s="107">
        <v>220</v>
      </c>
      <c r="B227" s="114"/>
      <c r="C227" s="114"/>
      <c r="D227" s="114">
        <f t="shared" si="23"/>
        <v>0</v>
      </c>
      <c r="E227" s="114"/>
      <c r="F227" s="101"/>
      <c r="G227" s="321">
        <f t="shared" si="5"/>
        <v>2018</v>
      </c>
      <c r="H227" s="316"/>
      <c r="I227" s="451"/>
      <c r="J227" s="444"/>
      <c r="K227" s="300"/>
      <c r="L227" s="313"/>
      <c r="M227" s="313"/>
      <c r="N227" s="313"/>
      <c r="O227" s="313"/>
      <c r="P227" s="313"/>
      <c r="Q227" s="313"/>
      <c r="R227" s="313"/>
      <c r="S227" s="313"/>
      <c r="T227" s="313"/>
      <c r="U227" s="40" t="b">
        <f t="shared" si="40"/>
        <v>1</v>
      </c>
      <c r="V227" s="384" t="str">
        <f t="shared" si="0"/>
        <v>No</v>
      </c>
      <c r="W227" s="75"/>
    </row>
    <row r="228" spans="1:23" ht="21" customHeight="1" x14ac:dyDescent="0.25">
      <c r="A228" s="107">
        <v>221</v>
      </c>
      <c r="B228" s="114"/>
      <c r="C228" s="114"/>
      <c r="D228" s="114">
        <f t="shared" si="23"/>
        <v>0</v>
      </c>
      <c r="E228" s="114"/>
      <c r="F228" s="101"/>
      <c r="G228" s="321">
        <f t="shared" si="5"/>
        <v>2018</v>
      </c>
      <c r="H228" s="316"/>
      <c r="I228" s="451"/>
      <c r="J228" s="444"/>
      <c r="K228" s="300"/>
      <c r="L228" s="313"/>
      <c r="M228" s="313"/>
      <c r="N228" s="313"/>
      <c r="O228" s="313"/>
      <c r="P228" s="313"/>
      <c r="Q228" s="313"/>
      <c r="R228" s="313"/>
      <c r="S228" s="313"/>
      <c r="T228" s="313"/>
      <c r="U228" s="40" t="b">
        <f t="shared" si="40"/>
        <v>1</v>
      </c>
      <c r="V228" s="384" t="str">
        <f t="shared" si="0"/>
        <v>No</v>
      </c>
      <c r="W228" s="75"/>
    </row>
    <row r="229" spans="1:23" ht="21" customHeight="1" x14ac:dyDescent="0.25">
      <c r="A229" s="107">
        <v>222</v>
      </c>
      <c r="B229" s="114"/>
      <c r="C229" s="114"/>
      <c r="D229" s="114">
        <f t="shared" si="23"/>
        <v>0</v>
      </c>
      <c r="E229" s="114"/>
      <c r="F229" s="101"/>
      <c r="G229" s="321">
        <f t="shared" si="5"/>
        <v>2018</v>
      </c>
      <c r="H229" s="316"/>
      <c r="I229" s="451"/>
      <c r="J229" s="444"/>
      <c r="K229" s="300"/>
      <c r="L229" s="313"/>
      <c r="M229" s="313"/>
      <c r="N229" s="313"/>
      <c r="O229" s="313"/>
      <c r="P229" s="313"/>
      <c r="Q229" s="313"/>
      <c r="R229" s="313"/>
      <c r="S229" s="313"/>
      <c r="T229" s="313"/>
      <c r="U229" s="40" t="b">
        <f t="shared" si="40"/>
        <v>1</v>
      </c>
      <c r="V229" s="384" t="str">
        <f t="shared" si="0"/>
        <v>No</v>
      </c>
      <c r="W229" s="75"/>
    </row>
    <row r="230" spans="1:23" ht="21" customHeight="1" x14ac:dyDescent="0.25">
      <c r="A230" s="107">
        <v>223</v>
      </c>
      <c r="B230" s="114"/>
      <c r="C230" s="114"/>
      <c r="D230" s="114">
        <f t="shared" si="23"/>
        <v>0</v>
      </c>
      <c r="E230" s="114"/>
      <c r="F230" s="101"/>
      <c r="G230" s="321">
        <f t="shared" si="5"/>
        <v>2018</v>
      </c>
      <c r="H230" s="316"/>
      <c r="I230" s="451"/>
      <c r="J230" s="444"/>
      <c r="K230" s="300"/>
      <c r="L230" s="313"/>
      <c r="M230" s="313"/>
      <c r="N230" s="313"/>
      <c r="O230" s="313"/>
      <c r="P230" s="313"/>
      <c r="Q230" s="313"/>
      <c r="R230" s="313"/>
      <c r="S230" s="313"/>
      <c r="T230" s="313"/>
      <c r="U230" s="40" t="b">
        <f t="shared" si="40"/>
        <v>1</v>
      </c>
      <c r="V230" s="384" t="str">
        <f t="shared" si="0"/>
        <v>No</v>
      </c>
      <c r="W230" s="75"/>
    </row>
    <row r="231" spans="1:23" ht="21" customHeight="1" x14ac:dyDescent="0.25">
      <c r="A231" s="107">
        <v>224</v>
      </c>
      <c r="B231" s="114"/>
      <c r="C231" s="114"/>
      <c r="D231" s="114">
        <f t="shared" si="23"/>
        <v>0</v>
      </c>
      <c r="E231" s="114"/>
      <c r="F231" s="101"/>
      <c r="G231" s="321">
        <f t="shared" si="5"/>
        <v>2018</v>
      </c>
      <c r="H231" s="316"/>
      <c r="I231" s="451"/>
      <c r="J231" s="444"/>
      <c r="K231" s="300"/>
      <c r="L231" s="313"/>
      <c r="M231" s="313"/>
      <c r="N231" s="313"/>
      <c r="O231" s="313"/>
      <c r="P231" s="313"/>
      <c r="Q231" s="313"/>
      <c r="R231" s="313"/>
      <c r="S231" s="313"/>
      <c r="T231" s="313"/>
      <c r="U231" s="40" t="b">
        <f t="shared" si="40"/>
        <v>1</v>
      </c>
      <c r="V231" s="384" t="str">
        <f t="shared" si="0"/>
        <v>No</v>
      </c>
      <c r="W231" s="75"/>
    </row>
    <row r="232" spans="1:23" ht="21" customHeight="1" x14ac:dyDescent="0.25">
      <c r="A232" s="107">
        <v>225</v>
      </c>
      <c r="B232" s="114"/>
      <c r="C232" s="114"/>
      <c r="D232" s="114">
        <f t="shared" si="23"/>
        <v>0</v>
      </c>
      <c r="E232" s="114"/>
      <c r="F232" s="101"/>
      <c r="G232" s="321">
        <f t="shared" si="5"/>
        <v>2018</v>
      </c>
      <c r="H232" s="316"/>
      <c r="I232" s="451"/>
      <c r="J232" s="444"/>
      <c r="K232" s="300"/>
      <c r="L232" s="313"/>
      <c r="M232" s="313"/>
      <c r="N232" s="313"/>
      <c r="O232" s="313"/>
      <c r="P232" s="313"/>
      <c r="Q232" s="313"/>
      <c r="R232" s="313"/>
      <c r="S232" s="313"/>
      <c r="T232" s="313"/>
      <c r="U232" s="40" t="b">
        <f t="shared" si="40"/>
        <v>1</v>
      </c>
      <c r="V232" s="384" t="str">
        <f t="shared" si="0"/>
        <v>No</v>
      </c>
      <c r="W232" s="75"/>
    </row>
    <row r="233" spans="1:23" ht="21" customHeight="1" x14ac:dyDescent="0.25">
      <c r="A233" s="107">
        <v>226</v>
      </c>
      <c r="B233" s="114"/>
      <c r="C233" s="114"/>
      <c r="D233" s="114">
        <f t="shared" si="23"/>
        <v>0</v>
      </c>
      <c r="E233" s="114"/>
      <c r="F233" s="101"/>
      <c r="G233" s="321">
        <f t="shared" si="5"/>
        <v>2018</v>
      </c>
      <c r="H233" s="316"/>
      <c r="I233" s="451"/>
      <c r="J233" s="444"/>
      <c r="K233" s="300"/>
      <c r="L233" s="313"/>
      <c r="M233" s="313"/>
      <c r="N233" s="313"/>
      <c r="O233" s="313"/>
      <c r="P233" s="313"/>
      <c r="Q233" s="313"/>
      <c r="R233" s="313"/>
      <c r="S233" s="313"/>
      <c r="T233" s="313"/>
      <c r="U233" s="40" t="b">
        <f t="shared" si="40"/>
        <v>1</v>
      </c>
      <c r="V233" s="384" t="str">
        <f t="shared" si="0"/>
        <v>No</v>
      </c>
      <c r="W233" s="75"/>
    </row>
    <row r="234" spans="1:23" ht="21" customHeight="1" x14ac:dyDescent="0.25">
      <c r="A234" s="107">
        <v>227</v>
      </c>
      <c r="B234" s="114"/>
      <c r="C234" s="114"/>
      <c r="D234" s="114">
        <f t="shared" si="23"/>
        <v>0</v>
      </c>
      <c r="E234" s="114"/>
      <c r="F234" s="101"/>
      <c r="G234" s="321">
        <f t="shared" si="5"/>
        <v>2018</v>
      </c>
      <c r="H234" s="316"/>
      <c r="I234" s="451"/>
      <c r="J234" s="444"/>
      <c r="K234" s="300"/>
      <c r="L234" s="313"/>
      <c r="M234" s="313"/>
      <c r="N234" s="313"/>
      <c r="O234" s="313"/>
      <c r="P234" s="313"/>
      <c r="Q234" s="313"/>
      <c r="R234" s="313"/>
      <c r="S234" s="313"/>
      <c r="T234" s="313"/>
      <c r="U234" s="40" t="b">
        <f t="shared" si="40"/>
        <v>1</v>
      </c>
      <c r="V234" s="384" t="str">
        <f t="shared" si="0"/>
        <v>No</v>
      </c>
      <c r="W234" s="75"/>
    </row>
    <row r="235" spans="1:23" ht="21" customHeight="1" x14ac:dyDescent="0.25">
      <c r="A235" s="107">
        <v>228</v>
      </c>
      <c r="B235" s="114"/>
      <c r="C235" s="114"/>
      <c r="D235" s="114">
        <f t="shared" si="23"/>
        <v>0</v>
      </c>
      <c r="E235" s="114"/>
      <c r="F235" s="101"/>
      <c r="G235" s="321">
        <f t="shared" si="5"/>
        <v>2018</v>
      </c>
      <c r="H235" s="316"/>
      <c r="I235" s="451"/>
      <c r="J235" s="444"/>
      <c r="K235" s="300"/>
      <c r="L235" s="313"/>
      <c r="M235" s="313"/>
      <c r="N235" s="313"/>
      <c r="O235" s="313"/>
      <c r="P235" s="313"/>
      <c r="Q235" s="313"/>
      <c r="R235" s="313"/>
      <c r="S235" s="313"/>
      <c r="T235" s="313"/>
      <c r="U235" s="40" t="b">
        <f t="shared" si="40"/>
        <v>1</v>
      </c>
      <c r="V235" s="384" t="str">
        <f t="shared" si="0"/>
        <v>No</v>
      </c>
      <c r="W235" s="75"/>
    </row>
    <row r="236" spans="1:23" ht="21" customHeight="1" x14ac:dyDescent="0.25">
      <c r="A236" s="107">
        <v>229</v>
      </c>
      <c r="B236" s="114"/>
      <c r="C236" s="114"/>
      <c r="D236" s="114">
        <f t="shared" si="23"/>
        <v>0</v>
      </c>
      <c r="E236" s="114"/>
      <c r="F236" s="101"/>
      <c r="G236" s="321">
        <f t="shared" si="5"/>
        <v>2018</v>
      </c>
      <c r="H236" s="316"/>
      <c r="I236" s="451"/>
      <c r="J236" s="444"/>
      <c r="K236" s="300"/>
      <c r="L236" s="313"/>
      <c r="M236" s="313"/>
      <c r="N236" s="313"/>
      <c r="O236" s="313"/>
      <c r="P236" s="313"/>
      <c r="Q236" s="313"/>
      <c r="R236" s="313"/>
      <c r="S236" s="313"/>
      <c r="T236" s="313"/>
      <c r="U236" s="40" t="b">
        <f t="shared" si="40"/>
        <v>1</v>
      </c>
      <c r="V236" s="384" t="str">
        <f t="shared" si="0"/>
        <v>No</v>
      </c>
      <c r="W236" s="75"/>
    </row>
    <row r="237" spans="1:23" ht="21" customHeight="1" x14ac:dyDescent="0.25">
      <c r="A237" s="107">
        <v>230</v>
      </c>
      <c r="B237" s="114"/>
      <c r="C237" s="114"/>
      <c r="D237" s="114">
        <f t="shared" si="23"/>
        <v>0</v>
      </c>
      <c r="E237" s="114"/>
      <c r="F237" s="101"/>
      <c r="G237" s="321">
        <f t="shared" si="5"/>
        <v>2018</v>
      </c>
      <c r="H237" s="316"/>
      <c r="I237" s="451"/>
      <c r="J237" s="444"/>
      <c r="K237" s="300"/>
      <c r="L237" s="313"/>
      <c r="M237" s="313"/>
      <c r="N237" s="313"/>
      <c r="O237" s="313"/>
      <c r="P237" s="313"/>
      <c r="Q237" s="313"/>
      <c r="R237" s="313"/>
      <c r="S237" s="313"/>
      <c r="T237" s="313"/>
      <c r="U237" s="40" t="b">
        <f t="shared" si="40"/>
        <v>1</v>
      </c>
      <c r="V237" s="384" t="str">
        <f t="shared" si="0"/>
        <v>No</v>
      </c>
      <c r="W237" s="75"/>
    </row>
    <row r="238" spans="1:23" ht="21" customHeight="1" x14ac:dyDescent="0.25">
      <c r="A238" s="107">
        <v>231</v>
      </c>
      <c r="B238" s="114"/>
      <c r="C238" s="114"/>
      <c r="D238" s="114">
        <f t="shared" si="23"/>
        <v>0</v>
      </c>
      <c r="E238" s="114"/>
      <c r="F238" s="101"/>
      <c r="G238" s="321">
        <f t="shared" si="5"/>
        <v>2018</v>
      </c>
      <c r="H238" s="316"/>
      <c r="I238" s="451"/>
      <c r="J238" s="444"/>
      <c r="K238" s="300"/>
      <c r="L238" s="313"/>
      <c r="M238" s="313"/>
      <c r="N238" s="313"/>
      <c r="O238" s="313"/>
      <c r="P238" s="313"/>
      <c r="Q238" s="313"/>
      <c r="R238" s="313"/>
      <c r="S238" s="313"/>
      <c r="T238" s="313"/>
      <c r="U238" s="40" t="b">
        <f t="shared" si="40"/>
        <v>1</v>
      </c>
      <c r="V238" s="384" t="str">
        <f t="shared" si="0"/>
        <v>No</v>
      </c>
      <c r="W238" s="75"/>
    </row>
    <row r="239" spans="1:23" ht="21" customHeight="1" x14ac:dyDescent="0.25">
      <c r="A239" s="107">
        <v>232</v>
      </c>
      <c r="B239" s="114"/>
      <c r="C239" s="114"/>
      <c r="D239" s="114">
        <f t="shared" si="23"/>
        <v>0</v>
      </c>
      <c r="E239" s="114"/>
      <c r="F239" s="101"/>
      <c r="G239" s="321">
        <f t="shared" si="5"/>
        <v>2018</v>
      </c>
      <c r="H239" s="316"/>
      <c r="I239" s="451"/>
      <c r="J239" s="444"/>
      <c r="K239" s="300"/>
      <c r="L239" s="313"/>
      <c r="M239" s="313"/>
      <c r="N239" s="313"/>
      <c r="O239" s="313"/>
      <c r="P239" s="313"/>
      <c r="Q239" s="313"/>
      <c r="R239" s="313"/>
      <c r="S239" s="313"/>
      <c r="T239" s="313"/>
      <c r="U239" s="40" t="b">
        <f t="shared" si="40"/>
        <v>1</v>
      </c>
      <c r="V239" s="384" t="str">
        <f t="shared" ref="V239:V242" si="41">IF($V$6="All 'Yes'","Yes","No")</f>
        <v>No</v>
      </c>
      <c r="W239" s="75"/>
    </row>
    <row r="240" spans="1:23" ht="21" customHeight="1" x14ac:dyDescent="0.25">
      <c r="A240" s="107">
        <v>233</v>
      </c>
      <c r="B240" s="114"/>
      <c r="C240" s="114"/>
      <c r="D240" s="114">
        <f t="shared" si="23"/>
        <v>0</v>
      </c>
      <c r="E240" s="114"/>
      <c r="F240" s="101"/>
      <c r="G240" s="321">
        <f t="shared" si="5"/>
        <v>2018</v>
      </c>
      <c r="H240" s="316"/>
      <c r="I240" s="451"/>
      <c r="J240" s="444"/>
      <c r="K240" s="300"/>
      <c r="L240" s="313"/>
      <c r="M240" s="313"/>
      <c r="N240" s="313"/>
      <c r="O240" s="313"/>
      <c r="P240" s="313"/>
      <c r="Q240" s="313"/>
      <c r="R240" s="313"/>
      <c r="S240" s="313"/>
      <c r="T240" s="313"/>
      <c r="U240" s="40" t="b">
        <f t="shared" si="40"/>
        <v>1</v>
      </c>
      <c r="V240" s="384" t="str">
        <f t="shared" si="41"/>
        <v>No</v>
      </c>
      <c r="W240" s="75"/>
    </row>
    <row r="241" spans="1:23" ht="21" customHeight="1" x14ac:dyDescent="0.25">
      <c r="A241" s="107">
        <v>234</v>
      </c>
      <c r="B241" s="114"/>
      <c r="C241" s="114"/>
      <c r="D241" s="114">
        <f t="shared" si="23"/>
        <v>0</v>
      </c>
      <c r="E241" s="114"/>
      <c r="F241" s="101"/>
      <c r="G241" s="321">
        <f t="shared" si="5"/>
        <v>2018</v>
      </c>
      <c r="H241" s="316"/>
      <c r="I241" s="327"/>
      <c r="J241" s="296"/>
      <c r="K241" s="300"/>
      <c r="L241" s="313"/>
      <c r="M241" s="313"/>
      <c r="N241" s="313"/>
      <c r="O241" s="313"/>
      <c r="P241" s="313"/>
      <c r="Q241" s="313"/>
      <c r="R241" s="313"/>
      <c r="S241" s="313"/>
      <c r="T241" s="313"/>
      <c r="U241" s="40" t="b">
        <f t="shared" si="40"/>
        <v>1</v>
      </c>
      <c r="V241" s="384" t="str">
        <f t="shared" si="41"/>
        <v>No</v>
      </c>
      <c r="W241" s="75"/>
    </row>
    <row r="242" spans="1:23" ht="21" customHeight="1" x14ac:dyDescent="0.25">
      <c r="A242" s="107">
        <v>235</v>
      </c>
      <c r="B242" s="114"/>
      <c r="C242" s="114"/>
      <c r="D242" s="114">
        <f t="shared" si="23"/>
        <v>0</v>
      </c>
      <c r="E242" s="114"/>
      <c r="F242" s="101"/>
      <c r="G242" s="321">
        <f t="shared" si="5"/>
        <v>2018</v>
      </c>
      <c r="H242" s="316"/>
      <c r="I242" s="327"/>
      <c r="J242" s="296"/>
      <c r="K242" s="300"/>
      <c r="L242" s="313"/>
      <c r="M242" s="313"/>
      <c r="N242" s="313"/>
      <c r="O242" s="313"/>
      <c r="P242" s="313"/>
      <c r="Q242" s="313"/>
      <c r="R242" s="313"/>
      <c r="S242" s="313"/>
      <c r="T242" s="313"/>
      <c r="U242" s="40" t="b">
        <f t="shared" si="40"/>
        <v>1</v>
      </c>
      <c r="V242" s="384" t="str">
        <f t="shared" si="41"/>
        <v>No</v>
      </c>
    </row>
    <row r="243" spans="1:23" ht="24" x14ac:dyDescent="0.25">
      <c r="A243" s="107">
        <v>236</v>
      </c>
      <c r="B243" s="114"/>
      <c r="C243" s="114"/>
      <c r="D243" s="114">
        <f t="shared" si="23"/>
        <v>0</v>
      </c>
      <c r="E243" s="114"/>
      <c r="F243" s="101"/>
      <c r="G243" s="321">
        <f t="shared" si="5"/>
        <v>2018</v>
      </c>
      <c r="H243" s="317" t="s">
        <v>681</v>
      </c>
      <c r="I243" s="324"/>
      <c r="J243" s="293" t="s">
        <v>682</v>
      </c>
      <c r="K243" s="306" t="s">
        <v>658</v>
      </c>
      <c r="L243" s="310">
        <f>SUM(L223:L242)</f>
        <v>0</v>
      </c>
      <c r="M243" s="310">
        <f t="shared" ref="M243:T243" si="42">SUM(M223:M242)</f>
        <v>0</v>
      </c>
      <c r="N243" s="310">
        <f t="shared" si="42"/>
        <v>0</v>
      </c>
      <c r="O243" s="310">
        <f t="shared" si="42"/>
        <v>0</v>
      </c>
      <c r="P243" s="310">
        <f t="shared" si="42"/>
        <v>0</v>
      </c>
      <c r="Q243" s="310">
        <f t="shared" si="42"/>
        <v>0</v>
      </c>
      <c r="R243" s="310">
        <f t="shared" si="42"/>
        <v>0</v>
      </c>
      <c r="S243" s="310">
        <f t="shared" si="42"/>
        <v>0</v>
      </c>
      <c r="T243" s="310">
        <f t="shared" si="42"/>
        <v>0</v>
      </c>
      <c r="U243" s="40" t="b">
        <f t="shared" si="2"/>
        <v>1</v>
      </c>
      <c r="V243" s="384" t="str">
        <f t="shared" si="0"/>
        <v>No</v>
      </c>
      <c r="W243" s="75"/>
    </row>
    <row r="244" spans="1:23" x14ac:dyDescent="0.25">
      <c r="A244" s="107">
        <v>237</v>
      </c>
      <c r="B244" s="114"/>
      <c r="C244" s="114"/>
      <c r="D244" s="114">
        <f t="shared" si="23"/>
        <v>0</v>
      </c>
      <c r="E244" s="114"/>
      <c r="F244" s="101"/>
      <c r="G244" s="321">
        <f t="shared" si="5"/>
        <v>2018</v>
      </c>
      <c r="H244" s="317" t="s">
        <v>683</v>
      </c>
      <c r="I244" s="324"/>
      <c r="J244" s="293" t="s">
        <v>684</v>
      </c>
      <c r="K244" s="306" t="s">
        <v>658</v>
      </c>
      <c r="L244" s="313"/>
      <c r="M244" s="313"/>
      <c r="N244" s="313"/>
      <c r="O244" s="313"/>
      <c r="P244" s="313"/>
      <c r="Q244" s="313"/>
      <c r="R244" s="313"/>
      <c r="S244" s="313"/>
      <c r="T244" s="313"/>
      <c r="U244" s="40" t="b">
        <f>IF((COUNTBLANK(H244:T244))=10,TRUE,IF((COUNTBLANK(J244:M244))=0,IF(COUNTBLANK(P244:S244)=0,IF(S244=0,IF(ISBLANK(T244),FALSE,TRUE),TRUE))))</f>
        <v>1</v>
      </c>
      <c r="V244" s="384" t="str">
        <f t="shared" si="0"/>
        <v>No</v>
      </c>
      <c r="W244" s="75"/>
    </row>
    <row r="245" spans="1:23" x14ac:dyDescent="0.25">
      <c r="A245" s="107">
        <v>238</v>
      </c>
      <c r="B245" s="114"/>
      <c r="C245" s="114"/>
      <c r="D245" s="114">
        <f t="shared" si="23"/>
        <v>0</v>
      </c>
      <c r="E245" s="114"/>
      <c r="F245" s="101"/>
      <c r="G245" s="321">
        <f t="shared" si="5"/>
        <v>2018</v>
      </c>
      <c r="H245" s="316"/>
      <c r="I245" s="326"/>
      <c r="J245" s="280"/>
      <c r="K245" s="312"/>
      <c r="L245" s="302"/>
      <c r="M245" s="301"/>
      <c r="N245" s="301"/>
      <c r="O245" s="301"/>
      <c r="P245" s="301"/>
      <c r="Q245" s="301"/>
      <c r="R245" s="301"/>
      <c r="S245" s="301"/>
      <c r="T245" s="301"/>
      <c r="U245" s="40" t="b">
        <f t="shared" si="2"/>
        <v>1</v>
      </c>
      <c r="V245" s="384" t="str">
        <f t="shared" si="0"/>
        <v>No</v>
      </c>
    </row>
    <row r="246" spans="1:23" x14ac:dyDescent="0.25">
      <c r="A246" s="107">
        <v>239</v>
      </c>
      <c r="B246" s="114"/>
      <c r="C246" s="114"/>
      <c r="D246" s="114">
        <f t="shared" si="23"/>
        <v>0</v>
      </c>
      <c r="E246" s="114"/>
      <c r="F246" s="101"/>
      <c r="G246" s="321">
        <f t="shared" si="5"/>
        <v>2018</v>
      </c>
      <c r="H246" s="316"/>
      <c r="I246" s="326"/>
      <c r="J246" s="280"/>
      <c r="K246" s="312"/>
      <c r="L246" s="302"/>
      <c r="M246" s="301"/>
      <c r="N246" s="301"/>
      <c r="O246" s="301"/>
      <c r="P246" s="301"/>
      <c r="Q246" s="301"/>
      <c r="R246" s="301"/>
      <c r="S246" s="301"/>
      <c r="T246" s="301"/>
      <c r="U246" s="40" t="b">
        <f t="shared" si="2"/>
        <v>1</v>
      </c>
      <c r="V246" s="384" t="str">
        <f t="shared" si="0"/>
        <v>No</v>
      </c>
    </row>
    <row r="247" spans="1:23" ht="16.5" customHeight="1" x14ac:dyDescent="0.25">
      <c r="A247" s="107">
        <v>240</v>
      </c>
      <c r="B247" s="114"/>
      <c r="C247" s="114"/>
      <c r="D247" s="114">
        <f t="shared" si="23"/>
        <v>0</v>
      </c>
      <c r="E247" s="114"/>
      <c r="F247" s="101"/>
      <c r="G247" s="321">
        <f t="shared" si="5"/>
        <v>2018</v>
      </c>
      <c r="H247" s="316"/>
      <c r="I247" s="326"/>
      <c r="J247" s="280"/>
      <c r="K247" s="312"/>
      <c r="L247" s="302"/>
      <c r="M247" s="301"/>
      <c r="N247" s="301"/>
      <c r="O247" s="301"/>
      <c r="P247" s="301"/>
      <c r="Q247" s="301"/>
      <c r="R247" s="301"/>
      <c r="S247" s="301"/>
      <c r="T247" s="301"/>
      <c r="U247" s="40" t="b">
        <f t="shared" si="2"/>
        <v>1</v>
      </c>
      <c r="V247" s="384" t="str">
        <f t="shared" si="0"/>
        <v>No</v>
      </c>
    </row>
    <row r="248" spans="1:23" s="195" customFormat="1" x14ac:dyDescent="0.25">
      <c r="A248" s="107">
        <v>241</v>
      </c>
      <c r="B248" s="114"/>
      <c r="C248" s="114"/>
      <c r="D248" s="114">
        <f t="shared" si="23"/>
        <v>0</v>
      </c>
      <c r="E248" s="114"/>
      <c r="F248" s="101"/>
      <c r="G248" s="321">
        <f t="shared" si="5"/>
        <v>2018</v>
      </c>
      <c r="H248" s="330">
        <v>999999999</v>
      </c>
      <c r="I248" s="331"/>
      <c r="J248" s="299" t="s">
        <v>265</v>
      </c>
      <c r="K248" s="315"/>
      <c r="L248" s="304">
        <f t="shared" ref="L248:T248" si="43">SUM(L115,L136,L137,L222,L243,L244)</f>
        <v>0</v>
      </c>
      <c r="M248" s="304">
        <f t="shared" si="43"/>
        <v>0</v>
      </c>
      <c r="N248" s="304">
        <f t="shared" si="43"/>
        <v>0</v>
      </c>
      <c r="O248" s="304">
        <f t="shared" si="43"/>
        <v>0</v>
      </c>
      <c r="P248" s="304">
        <f t="shared" si="43"/>
        <v>0</v>
      </c>
      <c r="Q248" s="304">
        <f t="shared" si="43"/>
        <v>0</v>
      </c>
      <c r="R248" s="304">
        <f t="shared" si="43"/>
        <v>0</v>
      </c>
      <c r="S248" s="304">
        <f t="shared" si="43"/>
        <v>0</v>
      </c>
      <c r="T248" s="304">
        <f t="shared" si="43"/>
        <v>0</v>
      </c>
      <c r="U248" s="200" t="s">
        <v>504</v>
      </c>
      <c r="V248" s="384" t="str">
        <f t="shared" ref="V248" si="44">IF($V$6="All 'Yes'","Yes","No")</f>
        <v>No</v>
      </c>
    </row>
    <row r="249" spans="1:23" x14ac:dyDescent="0.25">
      <c r="U249" s="83"/>
    </row>
    <row r="250" spans="1:23" x14ac:dyDescent="0.25">
      <c r="U250" s="83"/>
    </row>
    <row r="251" spans="1:23" x14ac:dyDescent="0.25">
      <c r="U251" s="83"/>
    </row>
    <row r="252" spans="1:23" x14ac:dyDescent="0.25">
      <c r="U252" s="83"/>
    </row>
    <row r="253" spans="1:23" x14ac:dyDescent="0.25">
      <c r="U253" s="83"/>
    </row>
  </sheetData>
  <sheetProtection password="C0A1" sheet="1" selectLockedCells="1"/>
  <mergeCells count="24">
    <mergeCell ref="F5:F6"/>
    <mergeCell ref="A5:A6"/>
    <mergeCell ref="B5:B6"/>
    <mergeCell ref="C5:C6"/>
    <mergeCell ref="D5:D6"/>
    <mergeCell ref="E5:E6"/>
    <mergeCell ref="W5:W6"/>
    <mergeCell ref="O5:O6"/>
    <mergeCell ref="N5:N6"/>
    <mergeCell ref="M5:M6"/>
    <mergeCell ref="L5:L6"/>
    <mergeCell ref="T5:T6"/>
    <mergeCell ref="S5:S6"/>
    <mergeCell ref="R5:R6"/>
    <mergeCell ref="Q5:Q6"/>
    <mergeCell ref="P5:P6"/>
    <mergeCell ref="G2:V2"/>
    <mergeCell ref="G3:V3"/>
    <mergeCell ref="J5:J6"/>
    <mergeCell ref="I5:I6"/>
    <mergeCell ref="H5:H6"/>
    <mergeCell ref="U5:U6"/>
    <mergeCell ref="K5:K6"/>
    <mergeCell ref="G5:G6"/>
  </mergeCells>
  <conditionalFormatting sqref="U8:U53 U70:U71 U80:U81 U92 U113:U116 U132:U137 U158 U179:U223 U243:U247">
    <cfRule type="cellIs" dxfId="119" priority="27" operator="equal">
      <formula>TRUE</formula>
    </cfRule>
    <cfRule type="cellIs" dxfId="118" priority="28" stopIfTrue="1" operator="equal">
      <formula>FALSE</formula>
    </cfRule>
  </conditionalFormatting>
  <conditionalFormatting sqref="U54:U69">
    <cfRule type="cellIs" dxfId="117" priority="23" operator="equal">
      <formula>TRUE</formula>
    </cfRule>
    <cfRule type="cellIs" dxfId="116" priority="24" stopIfTrue="1" operator="equal">
      <formula>FALSE</formula>
    </cfRule>
  </conditionalFormatting>
  <conditionalFormatting sqref="U72">
    <cfRule type="cellIs" dxfId="115" priority="21" operator="equal">
      <formula>TRUE</formula>
    </cfRule>
    <cfRule type="cellIs" dxfId="114" priority="22" stopIfTrue="1" operator="equal">
      <formula>FALSE</formula>
    </cfRule>
  </conditionalFormatting>
  <conditionalFormatting sqref="U73:U79">
    <cfRule type="cellIs" dxfId="113" priority="19" operator="equal">
      <formula>TRUE</formula>
    </cfRule>
    <cfRule type="cellIs" dxfId="112" priority="20" stopIfTrue="1" operator="equal">
      <formula>FALSE</formula>
    </cfRule>
  </conditionalFormatting>
  <conditionalFormatting sqref="U82:U91">
    <cfRule type="cellIs" dxfId="111" priority="17" operator="equal">
      <formula>TRUE</formula>
    </cfRule>
    <cfRule type="cellIs" dxfId="110" priority="18" stopIfTrue="1" operator="equal">
      <formula>FALSE</formula>
    </cfRule>
  </conditionalFormatting>
  <conditionalFormatting sqref="U109:U112">
    <cfRule type="cellIs" dxfId="109" priority="15" operator="equal">
      <formula>TRUE</formula>
    </cfRule>
    <cfRule type="cellIs" dxfId="108" priority="16" stopIfTrue="1" operator="equal">
      <formula>FALSE</formula>
    </cfRule>
  </conditionalFormatting>
  <conditionalFormatting sqref="U93:U108">
    <cfRule type="cellIs" dxfId="107" priority="13" operator="equal">
      <formula>TRUE</formula>
    </cfRule>
    <cfRule type="cellIs" dxfId="106" priority="14" stopIfTrue="1" operator="equal">
      <formula>FALSE</formula>
    </cfRule>
  </conditionalFormatting>
  <conditionalFormatting sqref="U117:U131">
    <cfRule type="cellIs" dxfId="105" priority="11" operator="equal">
      <formula>TRUE</formula>
    </cfRule>
    <cfRule type="cellIs" dxfId="104" priority="12" stopIfTrue="1" operator="equal">
      <formula>FALSE</formula>
    </cfRule>
  </conditionalFormatting>
  <conditionalFormatting sqref="U138:U157">
    <cfRule type="cellIs" dxfId="103" priority="9" operator="equal">
      <formula>TRUE</formula>
    </cfRule>
    <cfRule type="cellIs" dxfId="102" priority="10" stopIfTrue="1" operator="equal">
      <formula>FALSE</formula>
    </cfRule>
  </conditionalFormatting>
  <conditionalFormatting sqref="U159">
    <cfRule type="cellIs" dxfId="101" priority="5" operator="equal">
      <formula>TRUE</formula>
    </cfRule>
    <cfRule type="cellIs" dxfId="100" priority="6" stopIfTrue="1" operator="equal">
      <formula>FALSE</formula>
    </cfRule>
  </conditionalFormatting>
  <conditionalFormatting sqref="U160:U178">
    <cfRule type="cellIs" dxfId="99" priority="3" operator="equal">
      <formula>TRUE</formula>
    </cfRule>
    <cfRule type="cellIs" dxfId="98" priority="4" stopIfTrue="1" operator="equal">
      <formula>FALSE</formula>
    </cfRule>
  </conditionalFormatting>
  <conditionalFormatting sqref="U224:U242">
    <cfRule type="cellIs" dxfId="97" priority="1" operator="equal">
      <formula>TRUE</formula>
    </cfRule>
    <cfRule type="cellIs" dxfId="96" priority="2" stopIfTrue="1" operator="equal">
      <formula>FALSE</formula>
    </cfRule>
  </conditionalFormatting>
  <dataValidations count="9">
    <dataValidation type="whole" allowBlank="1" showInputMessage="1" showErrorMessage="1" error="Must be a whole number. " sqref="K4:Q4">
      <formula1>-999999999999</formula1>
      <formula2>999999999999</formula2>
    </dataValidation>
    <dataValidation type="whole" allowBlank="1" showInputMessage="1" showErrorMessage="1" sqref="L8:T27 M29:T48 M116:T135 M159:T178 M180:T199 M244:T247 M50:T69 M72:T91 M93:T112 M137:T157 M201:T220 M223:T242">
      <formula1>-999999999999</formula1>
      <formula2>999999999999</formula2>
    </dataValidation>
    <dataValidation type="list" allowBlank="1" showInputMessage="1" showErrorMessage="1" sqref="V6">
      <formula1>"As Set, All 'Yes'"</formula1>
    </dataValidation>
    <dataValidation allowBlank="1" showInputMessage="1" showErrorMessage="1" error="Must be a whole number. " sqref="V5 U248"/>
    <dataValidation type="list" allowBlank="1" showInputMessage="1" showErrorMessage="1" sqref="K245:K247">
      <formula1>$W$8:$W$241</formula1>
    </dataValidation>
    <dataValidation type="list" allowBlank="1" showInputMessage="1" showErrorMessage="1" sqref="K72:K91 K8:K27 K29:K48 K50:K69 K93:K112 K116:K135 K138:K157 K159:K178 K180:K199 K201:K220 K223:K242">
      <formula1>$W$8:$W$63</formula1>
    </dataValidation>
    <dataValidation type="textLength" allowBlank="1" showInputMessage="1" showErrorMessage="1" error="Only five digits are permitted as the NAIC code_x000a_" sqref="I8:I247">
      <formula1>5</formula1>
      <formula2>5</formula2>
    </dataValidation>
    <dataValidation allowBlank="1" showInputMessage="1" showErrorMessage="1" error="Enter a valid Employer Identification Number (nine numeric digits)" sqref="H8:H247"/>
    <dataValidation type="list" allowBlank="1" showInputMessage="1" showErrorMessage="1" error="Must be a whole number. " sqref="V8:V248">
      <formula1>"Yes, No"</formula1>
    </dataValidation>
  </dataValidations>
  <pageMargins left="0.5" right="0.5" top="0.75" bottom="0.75" header="0.3" footer="0.3"/>
  <pageSetup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89"/>
  <sheetViews>
    <sheetView zoomScale="90" zoomScaleNormal="90" workbookViewId="0">
      <pane ySplit="6" topLeftCell="A7" activePane="bottomLeft" state="frozen"/>
      <selection activeCell="N2" sqref="N2"/>
      <selection pane="bottomLeft" activeCell="H8" sqref="H8"/>
    </sheetView>
  </sheetViews>
  <sheetFormatPr defaultColWidth="9.140625" defaultRowHeight="15" x14ac:dyDescent="0.25"/>
  <cols>
    <col min="1" max="1" width="8.7109375" style="1" hidden="1" customWidth="1"/>
    <col min="2" max="2" width="17.7109375" style="1" hidden="1" customWidth="1"/>
    <col min="3" max="3" width="7.85546875" style="1" hidden="1" customWidth="1"/>
    <col min="4" max="4" width="8.140625" style="1" hidden="1" customWidth="1"/>
    <col min="5" max="5" width="8.42578125" style="1" hidden="1" customWidth="1"/>
    <col min="6" max="6" width="9.28515625" style="1" hidden="1" customWidth="1"/>
    <col min="7" max="7" width="10.42578125" style="19" bestFit="1" customWidth="1"/>
    <col min="8" max="8" width="10.5703125" style="19" bestFit="1" customWidth="1"/>
    <col min="9" max="9" width="9.85546875" style="5" bestFit="1" customWidth="1"/>
    <col min="10" max="10" width="51.85546875" style="1" bestFit="1" customWidth="1"/>
    <col min="11" max="11" width="24.85546875" style="1" bestFit="1" customWidth="1"/>
    <col min="12" max="12" width="24.28515625" style="1" bestFit="1" customWidth="1"/>
    <col min="13" max="13" width="18.7109375" style="1" bestFit="1" customWidth="1"/>
    <col min="14" max="14" width="19.7109375" style="1" bestFit="1" customWidth="1"/>
    <col min="15" max="15" width="21.7109375" style="1" bestFit="1" customWidth="1"/>
    <col min="16" max="16" width="26" style="1" bestFit="1" customWidth="1"/>
    <col min="17" max="17" width="25" style="1" bestFit="1" customWidth="1"/>
    <col min="18" max="18" width="22.5703125" style="1" bestFit="1" customWidth="1"/>
    <col min="19" max="19" width="21" style="1" bestFit="1" customWidth="1"/>
    <col min="20" max="20" width="23.42578125" style="1" bestFit="1" customWidth="1"/>
    <col min="21" max="21" width="13.85546875" style="1" bestFit="1" customWidth="1"/>
    <col min="22" max="22" width="9.42578125" style="1" bestFit="1" customWidth="1"/>
    <col min="23" max="23" width="29" style="1" customWidth="1"/>
    <col min="24" max="24" width="9.140625" style="1" customWidth="1"/>
    <col min="25" max="16384" width="9.140625" style="1"/>
  </cols>
  <sheetData>
    <row r="2" spans="1:23" ht="23.25" x14ac:dyDescent="0.35">
      <c r="A2" s="98"/>
      <c r="B2" s="98"/>
      <c r="C2" s="98"/>
      <c r="D2" s="98"/>
      <c r="E2" s="98"/>
      <c r="F2" s="100"/>
      <c r="G2" s="562" t="s">
        <v>633</v>
      </c>
      <c r="H2" s="562"/>
      <c r="I2" s="562"/>
      <c r="J2" s="562"/>
      <c r="K2" s="562"/>
      <c r="L2" s="562"/>
      <c r="M2" s="562"/>
      <c r="N2" s="562"/>
      <c r="O2" s="562"/>
      <c r="P2" s="562"/>
      <c r="Q2" s="562"/>
      <c r="R2" s="562"/>
      <c r="S2" s="562"/>
      <c r="T2" s="562"/>
      <c r="U2" s="562"/>
      <c r="V2" s="562"/>
    </row>
    <row r="3" spans="1:23" ht="20.25" x14ac:dyDescent="0.3">
      <c r="A3" s="98"/>
      <c r="B3" s="98"/>
      <c r="C3" s="98"/>
      <c r="D3" s="98"/>
      <c r="E3" s="98"/>
      <c r="F3" s="100"/>
      <c r="G3" s="555" t="s">
        <v>505</v>
      </c>
      <c r="H3" s="555"/>
      <c r="I3" s="555"/>
      <c r="J3" s="555"/>
      <c r="K3" s="555"/>
      <c r="L3" s="555"/>
      <c r="M3" s="555"/>
      <c r="N3" s="555"/>
      <c r="O3" s="555"/>
      <c r="P3" s="555"/>
      <c r="Q3" s="555"/>
      <c r="R3" s="555"/>
      <c r="S3" s="555"/>
      <c r="T3" s="555"/>
      <c r="U3" s="555"/>
      <c r="V3" s="555"/>
    </row>
    <row r="4" spans="1:23" ht="20.25" x14ac:dyDescent="0.3">
      <c r="A4" s="104"/>
      <c r="B4" s="105" t="s">
        <v>549</v>
      </c>
      <c r="C4" s="105"/>
      <c r="D4" s="105"/>
      <c r="E4" s="105"/>
      <c r="F4" s="106"/>
      <c r="G4" s="61"/>
      <c r="H4" s="61"/>
      <c r="I4" s="24"/>
      <c r="J4" s="61"/>
      <c r="K4" s="62"/>
      <c r="L4" s="62"/>
      <c r="M4" s="62"/>
      <c r="N4" s="62"/>
      <c r="O4" s="62"/>
      <c r="P4" s="62"/>
      <c r="Q4" s="62"/>
    </row>
    <row r="5" spans="1:23" ht="72" customHeight="1" x14ac:dyDescent="0.25">
      <c r="A5" s="539" t="s">
        <v>555</v>
      </c>
      <c r="B5" s="538" t="s">
        <v>556</v>
      </c>
      <c r="C5" s="538" t="s">
        <v>557</v>
      </c>
      <c r="D5" s="538" t="s">
        <v>558</v>
      </c>
      <c r="E5" s="538" t="s">
        <v>559</v>
      </c>
      <c r="F5" s="538" t="s">
        <v>560</v>
      </c>
      <c r="G5" s="545" t="s">
        <v>200</v>
      </c>
      <c r="H5" s="584" t="s">
        <v>573</v>
      </c>
      <c r="I5" s="586" t="s">
        <v>584</v>
      </c>
      <c r="J5" s="584" t="s">
        <v>574</v>
      </c>
      <c r="K5" s="563" t="s">
        <v>585</v>
      </c>
      <c r="L5" s="563" t="s">
        <v>586</v>
      </c>
      <c r="M5" s="563" t="s">
        <v>587</v>
      </c>
      <c r="N5" s="563" t="s">
        <v>588</v>
      </c>
      <c r="O5" s="563" t="s">
        <v>589</v>
      </c>
      <c r="P5" s="563" t="s">
        <v>590</v>
      </c>
      <c r="Q5" s="563" t="s">
        <v>591</v>
      </c>
      <c r="R5" s="563" t="s">
        <v>592</v>
      </c>
      <c r="S5" s="563" t="s">
        <v>593</v>
      </c>
      <c r="T5" s="563" t="s">
        <v>594</v>
      </c>
      <c r="U5" s="543" t="s">
        <v>427</v>
      </c>
      <c r="V5" s="111" t="s">
        <v>558</v>
      </c>
      <c r="W5" s="582" t="s">
        <v>548</v>
      </c>
    </row>
    <row r="6" spans="1:23" ht="16.5" customHeight="1" x14ac:dyDescent="0.25">
      <c r="A6" s="539"/>
      <c r="B6" s="538"/>
      <c r="C6" s="538"/>
      <c r="D6" s="538"/>
      <c r="E6" s="538"/>
      <c r="F6" s="538"/>
      <c r="G6" s="545"/>
      <c r="H6" s="585"/>
      <c r="I6" s="587"/>
      <c r="J6" s="585"/>
      <c r="K6" s="564"/>
      <c r="L6" s="564"/>
      <c r="M6" s="564"/>
      <c r="N6" s="564"/>
      <c r="O6" s="564"/>
      <c r="P6" s="564"/>
      <c r="Q6" s="564"/>
      <c r="R6" s="564"/>
      <c r="S6" s="564"/>
      <c r="T6" s="564"/>
      <c r="U6" s="544"/>
      <c r="V6" s="385" t="s">
        <v>565</v>
      </c>
      <c r="W6" s="583"/>
    </row>
    <row r="7" spans="1:23" s="23" customFormat="1" hidden="1" x14ac:dyDescent="0.25">
      <c r="A7" s="94" t="s">
        <v>631</v>
      </c>
      <c r="B7" s="94" t="s">
        <v>550</v>
      </c>
      <c r="C7" s="94" t="s">
        <v>552</v>
      </c>
      <c r="D7" s="94" t="s">
        <v>551</v>
      </c>
      <c r="E7" s="94" t="s">
        <v>553</v>
      </c>
      <c r="F7" s="94" t="s">
        <v>554</v>
      </c>
      <c r="G7" s="108" t="s">
        <v>563</v>
      </c>
      <c r="H7" s="122" t="s">
        <v>494</v>
      </c>
      <c r="I7" s="129" t="s">
        <v>642</v>
      </c>
      <c r="J7" s="130" t="s">
        <v>493</v>
      </c>
      <c r="K7" s="122" t="s">
        <v>495</v>
      </c>
      <c r="L7" s="122" t="s">
        <v>506</v>
      </c>
      <c r="M7" s="122" t="s">
        <v>507</v>
      </c>
      <c r="N7" s="122" t="s">
        <v>508</v>
      </c>
      <c r="O7" s="122" t="s">
        <v>509</v>
      </c>
      <c r="P7" s="122" t="s">
        <v>510</v>
      </c>
      <c r="Q7" s="122" t="s">
        <v>511</v>
      </c>
      <c r="R7" s="122" t="s">
        <v>512</v>
      </c>
      <c r="S7" s="122" t="s">
        <v>513</v>
      </c>
      <c r="T7" s="122" t="s">
        <v>514</v>
      </c>
      <c r="U7" s="102" t="s">
        <v>428</v>
      </c>
      <c r="V7" s="386" t="s">
        <v>564</v>
      </c>
      <c r="W7" s="112" t="s">
        <v>564</v>
      </c>
    </row>
    <row r="8" spans="1:23" ht="14.25" customHeight="1" x14ac:dyDescent="0.3">
      <c r="A8" s="107">
        <v>1</v>
      </c>
      <c r="B8" s="114"/>
      <c r="C8" s="114"/>
      <c r="D8" s="114">
        <f>IF($V8="Yes",1,0)</f>
        <v>0</v>
      </c>
      <c r="E8" s="114"/>
      <c r="F8" s="101"/>
      <c r="G8" s="39">
        <f>'OPS &amp; INVEST Stmt Income'!G8</f>
        <v>2018</v>
      </c>
      <c r="H8" s="192"/>
      <c r="I8" s="334"/>
      <c r="J8" s="296"/>
      <c r="K8" s="312"/>
      <c r="L8" s="313"/>
      <c r="M8" s="313"/>
      <c r="N8" s="313"/>
      <c r="O8" s="313"/>
      <c r="P8" s="313"/>
      <c r="Q8" s="313"/>
      <c r="R8" s="313"/>
      <c r="S8" s="453">
        <f>SUM(O8+P8-Q8-R8)</f>
        <v>0</v>
      </c>
      <c r="T8" s="313"/>
      <c r="U8" s="193" t="b">
        <f>IF((COUNTBLANK(H8:T8))=12,TRUE,IF((COUNTBLANK(J8:M8))=0,IF(COUNTBLANK(P8:S8)=0,IF(S8=0,IF(ISBLANK(T8),FALSE,TRUE),TRUE))))</f>
        <v>1</v>
      </c>
      <c r="V8" s="384" t="str">
        <f>IF($V$6="All 'Yes'","Yes","No")</f>
        <v>No</v>
      </c>
      <c r="W8" s="73" t="s">
        <v>366</v>
      </c>
    </row>
    <row r="9" spans="1:23" ht="15.75" x14ac:dyDescent="0.3">
      <c r="A9" s="48">
        <v>2</v>
      </c>
      <c r="B9" s="114"/>
      <c r="C9" s="114"/>
      <c r="D9" s="114">
        <f t="shared" ref="D9:D161" si="0">IF($V9="Yes",1,0)</f>
        <v>0</v>
      </c>
      <c r="E9" s="114"/>
      <c r="F9" s="101"/>
      <c r="G9" s="25">
        <f>$G$8</f>
        <v>2018</v>
      </c>
      <c r="H9" s="192"/>
      <c r="I9" s="334"/>
      <c r="J9" s="296"/>
      <c r="K9" s="312"/>
      <c r="L9" s="313"/>
      <c r="M9" s="313"/>
      <c r="N9" s="313"/>
      <c r="O9" s="313"/>
      <c r="P9" s="313"/>
      <c r="Q9" s="313"/>
      <c r="R9" s="313"/>
      <c r="S9" s="453">
        <f t="shared" ref="S9:S71" si="1">SUM(O9+P9-Q9-R9)</f>
        <v>0</v>
      </c>
      <c r="T9" s="313"/>
      <c r="U9" s="193" t="b">
        <f t="shared" ref="U9:U72" si="2">IF((COUNTBLANK(H9:T9))=12,TRUE,IF((COUNTBLANK(J9:M9))=0,IF(COUNTBLANK(P9:S9)=0,IF(S9=0,IF(ISBLANK(T9),FALSE,TRUE),TRUE))))</f>
        <v>1</v>
      </c>
      <c r="V9" s="384" t="str">
        <f t="shared" ref="V9:V205" si="3">IF($V$6="All 'Yes'","Yes","No")</f>
        <v>No</v>
      </c>
      <c r="W9" s="73" t="s">
        <v>367</v>
      </c>
    </row>
    <row r="10" spans="1:23" ht="15.75" x14ac:dyDescent="0.3">
      <c r="A10" s="107">
        <v>3</v>
      </c>
      <c r="B10" s="114"/>
      <c r="C10" s="114"/>
      <c r="D10" s="114">
        <f t="shared" si="0"/>
        <v>0</v>
      </c>
      <c r="E10" s="114"/>
      <c r="F10" s="101"/>
      <c r="G10" s="25">
        <f t="shared" ref="G10:G73" si="4">$G$8</f>
        <v>2018</v>
      </c>
      <c r="H10" s="192"/>
      <c r="I10" s="334"/>
      <c r="J10" s="444"/>
      <c r="K10" s="312"/>
      <c r="L10" s="313"/>
      <c r="M10" s="313"/>
      <c r="N10" s="313"/>
      <c r="O10" s="313"/>
      <c r="P10" s="313"/>
      <c r="Q10" s="313"/>
      <c r="R10" s="313"/>
      <c r="S10" s="453">
        <f t="shared" si="1"/>
        <v>0</v>
      </c>
      <c r="T10" s="313"/>
      <c r="U10" s="193" t="b">
        <f t="shared" si="2"/>
        <v>1</v>
      </c>
      <c r="V10" s="384" t="str">
        <f t="shared" si="3"/>
        <v>No</v>
      </c>
      <c r="W10" s="73" t="s">
        <v>368</v>
      </c>
    </row>
    <row r="11" spans="1:23" ht="15.75" x14ac:dyDescent="0.3">
      <c r="A11" s="48">
        <v>4</v>
      </c>
      <c r="B11" s="114"/>
      <c r="C11" s="114"/>
      <c r="D11" s="114">
        <f t="shared" si="0"/>
        <v>0</v>
      </c>
      <c r="E11" s="114"/>
      <c r="F11" s="101"/>
      <c r="G11" s="25">
        <f t="shared" si="4"/>
        <v>2018</v>
      </c>
      <c r="H11" s="192"/>
      <c r="I11" s="334"/>
      <c r="J11" s="444"/>
      <c r="K11" s="312"/>
      <c r="L11" s="313"/>
      <c r="M11" s="313"/>
      <c r="N11" s="313"/>
      <c r="O11" s="313"/>
      <c r="P11" s="313"/>
      <c r="Q11" s="313"/>
      <c r="R11" s="313"/>
      <c r="S11" s="453">
        <f t="shared" si="1"/>
        <v>0</v>
      </c>
      <c r="T11" s="313"/>
      <c r="U11" s="193" t="b">
        <f t="shared" si="2"/>
        <v>1</v>
      </c>
      <c r="V11" s="384" t="str">
        <f t="shared" si="3"/>
        <v>No</v>
      </c>
      <c r="W11" s="73" t="s">
        <v>369</v>
      </c>
    </row>
    <row r="12" spans="1:23" ht="15.75" x14ac:dyDescent="0.3">
      <c r="A12" s="107">
        <v>5</v>
      </c>
      <c r="B12" s="114"/>
      <c r="C12" s="114"/>
      <c r="D12" s="114">
        <f t="shared" si="0"/>
        <v>0</v>
      </c>
      <c r="E12" s="114"/>
      <c r="F12" s="101"/>
      <c r="G12" s="25">
        <f t="shared" si="4"/>
        <v>2018</v>
      </c>
      <c r="H12" s="192"/>
      <c r="I12" s="334"/>
      <c r="J12" s="444"/>
      <c r="K12" s="312"/>
      <c r="L12" s="313"/>
      <c r="M12" s="313"/>
      <c r="N12" s="313"/>
      <c r="O12" s="313"/>
      <c r="P12" s="313"/>
      <c r="Q12" s="313"/>
      <c r="R12" s="313"/>
      <c r="S12" s="453">
        <f t="shared" si="1"/>
        <v>0</v>
      </c>
      <c r="T12" s="313"/>
      <c r="U12" s="193" t="b">
        <f t="shared" si="2"/>
        <v>1</v>
      </c>
      <c r="V12" s="384" t="str">
        <f t="shared" si="3"/>
        <v>No</v>
      </c>
      <c r="W12" s="194" t="s">
        <v>370</v>
      </c>
    </row>
    <row r="13" spans="1:23" ht="15.75" x14ac:dyDescent="0.3">
      <c r="A13" s="48">
        <v>6</v>
      </c>
      <c r="B13" s="114"/>
      <c r="C13" s="114"/>
      <c r="D13" s="114">
        <f t="shared" si="0"/>
        <v>0</v>
      </c>
      <c r="E13" s="114"/>
      <c r="F13" s="101"/>
      <c r="G13" s="25">
        <f t="shared" si="4"/>
        <v>2018</v>
      </c>
      <c r="H13" s="192"/>
      <c r="I13" s="334"/>
      <c r="J13" s="444"/>
      <c r="K13" s="312"/>
      <c r="L13" s="313"/>
      <c r="M13" s="313"/>
      <c r="N13" s="313"/>
      <c r="O13" s="313"/>
      <c r="P13" s="313"/>
      <c r="Q13" s="313"/>
      <c r="R13" s="313"/>
      <c r="S13" s="453">
        <f t="shared" si="1"/>
        <v>0</v>
      </c>
      <c r="T13" s="313"/>
      <c r="U13" s="193" t="b">
        <f t="shared" si="2"/>
        <v>1</v>
      </c>
      <c r="V13" s="384" t="str">
        <f t="shared" si="3"/>
        <v>No</v>
      </c>
      <c r="W13" s="73" t="s">
        <v>371</v>
      </c>
    </row>
    <row r="14" spans="1:23" ht="15.75" x14ac:dyDescent="0.3">
      <c r="A14" s="107">
        <v>7</v>
      </c>
      <c r="B14" s="114"/>
      <c r="C14" s="114"/>
      <c r="D14" s="114">
        <f t="shared" si="0"/>
        <v>0</v>
      </c>
      <c r="E14" s="114"/>
      <c r="F14" s="101"/>
      <c r="G14" s="25">
        <f t="shared" si="4"/>
        <v>2018</v>
      </c>
      <c r="H14" s="192"/>
      <c r="I14" s="334"/>
      <c r="J14" s="444"/>
      <c r="K14" s="312"/>
      <c r="L14" s="313"/>
      <c r="M14" s="313"/>
      <c r="N14" s="313"/>
      <c r="O14" s="313"/>
      <c r="P14" s="313"/>
      <c r="Q14" s="313"/>
      <c r="R14" s="313"/>
      <c r="S14" s="453">
        <f t="shared" si="1"/>
        <v>0</v>
      </c>
      <c r="T14" s="313"/>
      <c r="U14" s="193" t="b">
        <f t="shared" si="2"/>
        <v>1</v>
      </c>
      <c r="V14" s="384" t="str">
        <f t="shared" si="3"/>
        <v>No</v>
      </c>
      <c r="W14" s="73" t="s">
        <v>372</v>
      </c>
    </row>
    <row r="15" spans="1:23" ht="15.75" x14ac:dyDescent="0.3">
      <c r="A15" s="48">
        <v>8</v>
      </c>
      <c r="B15" s="114"/>
      <c r="C15" s="114"/>
      <c r="D15" s="114">
        <f t="shared" si="0"/>
        <v>0</v>
      </c>
      <c r="E15" s="114"/>
      <c r="F15" s="101"/>
      <c r="G15" s="25">
        <f t="shared" si="4"/>
        <v>2018</v>
      </c>
      <c r="H15" s="192"/>
      <c r="I15" s="334"/>
      <c r="J15" s="444"/>
      <c r="K15" s="312"/>
      <c r="L15" s="313"/>
      <c r="M15" s="313"/>
      <c r="N15" s="313"/>
      <c r="O15" s="313"/>
      <c r="P15" s="313"/>
      <c r="Q15" s="313"/>
      <c r="R15" s="313"/>
      <c r="S15" s="453">
        <f t="shared" si="1"/>
        <v>0</v>
      </c>
      <c r="T15" s="313"/>
      <c r="U15" s="193" t="b">
        <f t="shared" si="2"/>
        <v>1</v>
      </c>
      <c r="V15" s="384" t="str">
        <f t="shared" si="3"/>
        <v>No</v>
      </c>
      <c r="W15" s="73" t="s">
        <v>373</v>
      </c>
    </row>
    <row r="16" spans="1:23" ht="15.75" x14ac:dyDescent="0.3">
      <c r="A16" s="107">
        <v>9</v>
      </c>
      <c r="B16" s="114"/>
      <c r="C16" s="114"/>
      <c r="D16" s="114">
        <f t="shared" si="0"/>
        <v>0</v>
      </c>
      <c r="E16" s="114"/>
      <c r="F16" s="101"/>
      <c r="G16" s="25">
        <f t="shared" si="4"/>
        <v>2018</v>
      </c>
      <c r="H16" s="192"/>
      <c r="I16" s="334"/>
      <c r="J16" s="444"/>
      <c r="K16" s="312"/>
      <c r="L16" s="313"/>
      <c r="M16" s="313"/>
      <c r="N16" s="313"/>
      <c r="O16" s="313"/>
      <c r="P16" s="313"/>
      <c r="Q16" s="313"/>
      <c r="R16" s="313"/>
      <c r="S16" s="453">
        <f t="shared" si="1"/>
        <v>0</v>
      </c>
      <c r="T16" s="313"/>
      <c r="U16" s="193" t="b">
        <f t="shared" si="2"/>
        <v>1</v>
      </c>
      <c r="V16" s="384" t="str">
        <f t="shared" si="3"/>
        <v>No</v>
      </c>
      <c r="W16" s="73" t="s">
        <v>374</v>
      </c>
    </row>
    <row r="17" spans="1:23" ht="15.75" x14ac:dyDescent="0.3">
      <c r="A17" s="48">
        <v>10</v>
      </c>
      <c r="B17" s="114"/>
      <c r="C17" s="114"/>
      <c r="D17" s="114">
        <f t="shared" si="0"/>
        <v>0</v>
      </c>
      <c r="E17" s="114"/>
      <c r="F17" s="101"/>
      <c r="G17" s="25">
        <f t="shared" si="4"/>
        <v>2018</v>
      </c>
      <c r="H17" s="192"/>
      <c r="I17" s="334"/>
      <c r="J17" s="444"/>
      <c r="K17" s="312"/>
      <c r="L17" s="313"/>
      <c r="M17" s="313"/>
      <c r="N17" s="313"/>
      <c r="O17" s="313"/>
      <c r="P17" s="313"/>
      <c r="Q17" s="313"/>
      <c r="R17" s="313"/>
      <c r="S17" s="453">
        <f t="shared" si="1"/>
        <v>0</v>
      </c>
      <c r="T17" s="313"/>
      <c r="U17" s="193" t="b">
        <f t="shared" si="2"/>
        <v>1</v>
      </c>
      <c r="V17" s="384" t="str">
        <f t="shared" si="3"/>
        <v>No</v>
      </c>
      <c r="W17" s="194" t="s">
        <v>375</v>
      </c>
    </row>
    <row r="18" spans="1:23" ht="15.75" x14ac:dyDescent="0.3">
      <c r="A18" s="107">
        <v>11</v>
      </c>
      <c r="B18" s="114"/>
      <c r="C18" s="114"/>
      <c r="D18" s="114">
        <f t="shared" si="0"/>
        <v>0</v>
      </c>
      <c r="E18" s="114"/>
      <c r="F18" s="101"/>
      <c r="G18" s="25">
        <f t="shared" si="4"/>
        <v>2018</v>
      </c>
      <c r="H18" s="192"/>
      <c r="I18" s="334"/>
      <c r="J18" s="444"/>
      <c r="K18" s="312"/>
      <c r="L18" s="313"/>
      <c r="M18" s="313"/>
      <c r="N18" s="313"/>
      <c r="O18" s="313"/>
      <c r="P18" s="313"/>
      <c r="Q18" s="313"/>
      <c r="R18" s="313"/>
      <c r="S18" s="453">
        <f t="shared" si="1"/>
        <v>0</v>
      </c>
      <c r="T18" s="313"/>
      <c r="U18" s="193" t="b">
        <f t="shared" si="2"/>
        <v>1</v>
      </c>
      <c r="V18" s="384" t="str">
        <f t="shared" si="3"/>
        <v>No</v>
      </c>
      <c r="W18" s="73" t="s">
        <v>376</v>
      </c>
    </row>
    <row r="19" spans="1:23" ht="15.75" x14ac:dyDescent="0.3">
      <c r="A19" s="48">
        <v>12</v>
      </c>
      <c r="B19" s="114"/>
      <c r="C19" s="114"/>
      <c r="D19" s="114">
        <f t="shared" si="0"/>
        <v>0</v>
      </c>
      <c r="E19" s="114"/>
      <c r="F19" s="101"/>
      <c r="G19" s="25">
        <f t="shared" si="4"/>
        <v>2018</v>
      </c>
      <c r="H19" s="192"/>
      <c r="I19" s="334"/>
      <c r="J19" s="444"/>
      <c r="K19" s="312"/>
      <c r="L19" s="313"/>
      <c r="M19" s="313"/>
      <c r="N19" s="313"/>
      <c r="O19" s="313"/>
      <c r="P19" s="313"/>
      <c r="Q19" s="313"/>
      <c r="R19" s="313"/>
      <c r="S19" s="453">
        <f t="shared" si="1"/>
        <v>0</v>
      </c>
      <c r="T19" s="313"/>
      <c r="U19" s="193" t="b">
        <f t="shared" si="2"/>
        <v>1</v>
      </c>
      <c r="V19" s="384" t="str">
        <f t="shared" si="3"/>
        <v>No</v>
      </c>
      <c r="W19" s="73" t="s">
        <v>377</v>
      </c>
    </row>
    <row r="20" spans="1:23" ht="15.75" x14ac:dyDescent="0.3">
      <c r="A20" s="107">
        <v>13</v>
      </c>
      <c r="B20" s="114"/>
      <c r="C20" s="114"/>
      <c r="D20" s="114">
        <f t="shared" si="0"/>
        <v>0</v>
      </c>
      <c r="E20" s="114"/>
      <c r="F20" s="101"/>
      <c r="G20" s="25">
        <f t="shared" si="4"/>
        <v>2018</v>
      </c>
      <c r="H20" s="192"/>
      <c r="I20" s="334"/>
      <c r="J20" s="444"/>
      <c r="K20" s="312"/>
      <c r="L20" s="313"/>
      <c r="M20" s="313"/>
      <c r="N20" s="313"/>
      <c r="O20" s="313"/>
      <c r="P20" s="313"/>
      <c r="Q20" s="313"/>
      <c r="R20" s="313"/>
      <c r="S20" s="453">
        <f t="shared" si="1"/>
        <v>0</v>
      </c>
      <c r="T20" s="313"/>
      <c r="U20" s="193" t="b">
        <f t="shared" si="2"/>
        <v>1</v>
      </c>
      <c r="V20" s="384" t="str">
        <f t="shared" si="3"/>
        <v>No</v>
      </c>
      <c r="W20" s="73" t="s">
        <v>378</v>
      </c>
    </row>
    <row r="21" spans="1:23" ht="15.75" x14ac:dyDescent="0.3">
      <c r="A21" s="48">
        <v>14</v>
      </c>
      <c r="B21" s="114"/>
      <c r="C21" s="114"/>
      <c r="D21" s="114">
        <f t="shared" si="0"/>
        <v>0</v>
      </c>
      <c r="E21" s="114"/>
      <c r="F21" s="101"/>
      <c r="G21" s="25">
        <f t="shared" si="4"/>
        <v>2018</v>
      </c>
      <c r="H21" s="192"/>
      <c r="I21" s="334"/>
      <c r="J21" s="444"/>
      <c r="K21" s="312"/>
      <c r="L21" s="313"/>
      <c r="M21" s="313"/>
      <c r="N21" s="313"/>
      <c r="O21" s="313"/>
      <c r="P21" s="313"/>
      <c r="Q21" s="313"/>
      <c r="R21" s="313"/>
      <c r="S21" s="453">
        <f t="shared" si="1"/>
        <v>0</v>
      </c>
      <c r="T21" s="313"/>
      <c r="U21" s="193" t="b">
        <f t="shared" si="2"/>
        <v>1</v>
      </c>
      <c r="V21" s="384" t="str">
        <f t="shared" si="3"/>
        <v>No</v>
      </c>
      <c r="W21" s="73" t="s">
        <v>379</v>
      </c>
    </row>
    <row r="22" spans="1:23" ht="15.75" x14ac:dyDescent="0.3">
      <c r="A22" s="107">
        <v>15</v>
      </c>
      <c r="B22" s="114"/>
      <c r="C22" s="114"/>
      <c r="D22" s="114">
        <f t="shared" si="0"/>
        <v>0</v>
      </c>
      <c r="E22" s="114"/>
      <c r="F22" s="101"/>
      <c r="G22" s="25">
        <f t="shared" si="4"/>
        <v>2018</v>
      </c>
      <c r="H22" s="192"/>
      <c r="I22" s="334"/>
      <c r="J22" s="444"/>
      <c r="K22" s="312"/>
      <c r="L22" s="313"/>
      <c r="M22" s="313"/>
      <c r="N22" s="313"/>
      <c r="O22" s="313"/>
      <c r="P22" s="313"/>
      <c r="Q22" s="313"/>
      <c r="R22" s="313"/>
      <c r="S22" s="453">
        <f t="shared" si="1"/>
        <v>0</v>
      </c>
      <c r="T22" s="313"/>
      <c r="U22" s="193" t="b">
        <f t="shared" si="2"/>
        <v>1</v>
      </c>
      <c r="V22" s="384" t="str">
        <f t="shared" si="3"/>
        <v>No</v>
      </c>
      <c r="W22" s="194" t="s">
        <v>381</v>
      </c>
    </row>
    <row r="23" spans="1:23" ht="15.75" x14ac:dyDescent="0.3">
      <c r="A23" s="48">
        <v>16</v>
      </c>
      <c r="B23" s="114"/>
      <c r="C23" s="114"/>
      <c r="D23" s="114">
        <f t="shared" si="0"/>
        <v>0</v>
      </c>
      <c r="E23" s="114"/>
      <c r="F23" s="101"/>
      <c r="G23" s="25">
        <f t="shared" si="4"/>
        <v>2018</v>
      </c>
      <c r="H23" s="192"/>
      <c r="I23" s="334"/>
      <c r="J23" s="444"/>
      <c r="K23" s="312"/>
      <c r="L23" s="313"/>
      <c r="M23" s="313"/>
      <c r="N23" s="313"/>
      <c r="O23" s="313"/>
      <c r="P23" s="313"/>
      <c r="Q23" s="313"/>
      <c r="R23" s="313"/>
      <c r="S23" s="453">
        <f t="shared" si="1"/>
        <v>0</v>
      </c>
      <c r="T23" s="313"/>
      <c r="U23" s="193" t="b">
        <f t="shared" si="2"/>
        <v>1</v>
      </c>
      <c r="V23" s="384" t="str">
        <f t="shared" si="3"/>
        <v>No</v>
      </c>
      <c r="W23" s="73" t="s">
        <v>382</v>
      </c>
    </row>
    <row r="24" spans="1:23" ht="15.75" x14ac:dyDescent="0.3">
      <c r="A24" s="107">
        <v>17</v>
      </c>
      <c r="B24" s="114"/>
      <c r="C24" s="114"/>
      <c r="D24" s="114">
        <f t="shared" si="0"/>
        <v>0</v>
      </c>
      <c r="E24" s="114"/>
      <c r="F24" s="101"/>
      <c r="G24" s="25">
        <f t="shared" si="4"/>
        <v>2018</v>
      </c>
      <c r="H24" s="192"/>
      <c r="I24" s="334"/>
      <c r="J24" s="444"/>
      <c r="K24" s="312"/>
      <c r="L24" s="313"/>
      <c r="M24" s="313"/>
      <c r="N24" s="313"/>
      <c r="O24" s="313"/>
      <c r="P24" s="313"/>
      <c r="Q24" s="313"/>
      <c r="R24" s="313"/>
      <c r="S24" s="453">
        <f t="shared" si="1"/>
        <v>0</v>
      </c>
      <c r="T24" s="313"/>
      <c r="U24" s="193" t="b">
        <f t="shared" si="2"/>
        <v>1</v>
      </c>
      <c r="V24" s="384" t="str">
        <f t="shared" si="3"/>
        <v>No</v>
      </c>
      <c r="W24" s="73" t="s">
        <v>383</v>
      </c>
    </row>
    <row r="25" spans="1:23" ht="15.75" x14ac:dyDescent="0.3">
      <c r="A25" s="48">
        <v>18</v>
      </c>
      <c r="B25" s="114"/>
      <c r="C25" s="114"/>
      <c r="D25" s="114">
        <f t="shared" si="0"/>
        <v>0</v>
      </c>
      <c r="E25" s="114"/>
      <c r="F25" s="101"/>
      <c r="G25" s="25">
        <f t="shared" si="4"/>
        <v>2018</v>
      </c>
      <c r="H25" s="192"/>
      <c r="I25" s="334"/>
      <c r="J25" s="444"/>
      <c r="K25" s="312"/>
      <c r="L25" s="313"/>
      <c r="M25" s="313"/>
      <c r="N25" s="313"/>
      <c r="O25" s="313"/>
      <c r="P25" s="313"/>
      <c r="Q25" s="313"/>
      <c r="R25" s="313"/>
      <c r="S25" s="453">
        <f t="shared" si="1"/>
        <v>0</v>
      </c>
      <c r="T25" s="313"/>
      <c r="U25" s="193" t="b">
        <f t="shared" si="2"/>
        <v>1</v>
      </c>
      <c r="V25" s="384" t="str">
        <f t="shared" si="3"/>
        <v>No</v>
      </c>
      <c r="W25" s="73" t="s">
        <v>384</v>
      </c>
    </row>
    <row r="26" spans="1:23" ht="15.75" x14ac:dyDescent="0.3">
      <c r="A26" s="107">
        <v>19</v>
      </c>
      <c r="B26" s="114"/>
      <c r="C26" s="114"/>
      <c r="D26" s="114">
        <f t="shared" si="0"/>
        <v>0</v>
      </c>
      <c r="E26" s="114"/>
      <c r="F26" s="101"/>
      <c r="G26" s="25">
        <f t="shared" si="4"/>
        <v>2018</v>
      </c>
      <c r="H26" s="192"/>
      <c r="I26" s="334"/>
      <c r="J26" s="296"/>
      <c r="K26" s="312"/>
      <c r="L26" s="313"/>
      <c r="M26" s="313"/>
      <c r="N26" s="313"/>
      <c r="O26" s="313"/>
      <c r="P26" s="313"/>
      <c r="Q26" s="313"/>
      <c r="R26" s="313"/>
      <c r="S26" s="453">
        <f t="shared" si="1"/>
        <v>0</v>
      </c>
      <c r="T26" s="313"/>
      <c r="U26" s="193" t="b">
        <f t="shared" si="2"/>
        <v>1</v>
      </c>
      <c r="V26" s="384" t="str">
        <f t="shared" si="3"/>
        <v>No</v>
      </c>
      <c r="W26" s="74" t="s">
        <v>387</v>
      </c>
    </row>
    <row r="27" spans="1:23" ht="15.75" x14ac:dyDescent="0.3">
      <c r="A27" s="48">
        <v>20</v>
      </c>
      <c r="B27" s="114"/>
      <c r="C27" s="114"/>
      <c r="D27" s="114">
        <f t="shared" si="0"/>
        <v>0</v>
      </c>
      <c r="E27" s="114"/>
      <c r="F27" s="101"/>
      <c r="G27" s="25">
        <f t="shared" si="4"/>
        <v>2018</v>
      </c>
      <c r="H27" s="192"/>
      <c r="I27" s="334"/>
      <c r="J27" s="292"/>
      <c r="K27" s="312"/>
      <c r="L27" s="313"/>
      <c r="M27" s="313"/>
      <c r="N27" s="313"/>
      <c r="O27" s="313"/>
      <c r="P27" s="313"/>
      <c r="Q27" s="313"/>
      <c r="R27" s="313"/>
      <c r="S27" s="453">
        <f t="shared" si="1"/>
        <v>0</v>
      </c>
      <c r="T27" s="313"/>
      <c r="U27" s="193" t="b">
        <f t="shared" si="2"/>
        <v>1</v>
      </c>
      <c r="V27" s="384" t="str">
        <f t="shared" si="3"/>
        <v>No</v>
      </c>
      <c r="W27" s="74" t="s">
        <v>388</v>
      </c>
    </row>
    <row r="28" spans="1:23" ht="15.75" x14ac:dyDescent="0.3">
      <c r="A28" s="107">
        <v>21</v>
      </c>
      <c r="B28" s="114"/>
      <c r="C28" s="114"/>
      <c r="D28" s="114">
        <f t="shared" si="0"/>
        <v>0</v>
      </c>
      <c r="E28" s="114"/>
      <c r="F28" s="101"/>
      <c r="G28" s="25">
        <f t="shared" si="4"/>
        <v>2018</v>
      </c>
      <c r="H28" s="198" t="s">
        <v>360</v>
      </c>
      <c r="I28" s="335"/>
      <c r="J28" s="293" t="s">
        <v>685</v>
      </c>
      <c r="K28" s="303" t="s">
        <v>658</v>
      </c>
      <c r="L28" s="338">
        <f>SUM(L8:L27)</f>
        <v>0</v>
      </c>
      <c r="M28" s="338">
        <f t="shared" ref="M28:T28" si="5">SUM(M8:M27)</f>
        <v>0</v>
      </c>
      <c r="N28" s="338">
        <f t="shared" si="5"/>
        <v>0</v>
      </c>
      <c r="O28" s="338">
        <f t="shared" si="5"/>
        <v>0</v>
      </c>
      <c r="P28" s="338">
        <f t="shared" si="5"/>
        <v>0</v>
      </c>
      <c r="Q28" s="338">
        <f t="shared" si="5"/>
        <v>0</v>
      </c>
      <c r="R28" s="338">
        <f t="shared" si="5"/>
        <v>0</v>
      </c>
      <c r="S28" s="338">
        <f t="shared" si="5"/>
        <v>0</v>
      </c>
      <c r="T28" s="338">
        <f t="shared" si="5"/>
        <v>0</v>
      </c>
      <c r="U28" s="193" t="b">
        <f t="shared" si="2"/>
        <v>1</v>
      </c>
      <c r="V28" s="384" t="str">
        <f t="shared" si="3"/>
        <v>No</v>
      </c>
      <c r="W28" s="74" t="s">
        <v>389</v>
      </c>
    </row>
    <row r="29" spans="1:23" ht="15.75" x14ac:dyDescent="0.3">
      <c r="A29" s="48">
        <v>22</v>
      </c>
      <c r="B29" s="114"/>
      <c r="C29" s="114"/>
      <c r="D29" s="114">
        <f t="shared" si="0"/>
        <v>0</v>
      </c>
      <c r="E29" s="114"/>
      <c r="F29" s="101"/>
      <c r="G29" s="25">
        <f t="shared" si="4"/>
        <v>2018</v>
      </c>
      <c r="H29" s="192"/>
      <c r="I29" s="334"/>
      <c r="J29" s="294"/>
      <c r="K29" s="312"/>
      <c r="L29" s="313"/>
      <c r="M29" s="313"/>
      <c r="N29" s="313"/>
      <c r="O29" s="313"/>
      <c r="P29" s="313"/>
      <c r="Q29" s="313"/>
      <c r="R29" s="313"/>
      <c r="S29" s="453">
        <f t="shared" si="1"/>
        <v>0</v>
      </c>
      <c r="T29" s="313"/>
      <c r="U29" s="193" t="b">
        <f t="shared" si="2"/>
        <v>1</v>
      </c>
      <c r="V29" s="384" t="str">
        <f t="shared" si="3"/>
        <v>No</v>
      </c>
      <c r="W29" s="74" t="s">
        <v>390</v>
      </c>
    </row>
    <row r="30" spans="1:23" ht="15.75" x14ac:dyDescent="0.3">
      <c r="A30" s="107">
        <v>23</v>
      </c>
      <c r="B30" s="114"/>
      <c r="C30" s="114"/>
      <c r="D30" s="114">
        <f t="shared" si="0"/>
        <v>0</v>
      </c>
      <c r="E30" s="114"/>
      <c r="F30" s="101"/>
      <c r="G30" s="25">
        <f t="shared" si="4"/>
        <v>2018</v>
      </c>
      <c r="H30" s="192"/>
      <c r="I30" s="334"/>
      <c r="J30" s="296"/>
      <c r="K30" s="312"/>
      <c r="L30" s="313"/>
      <c r="M30" s="313"/>
      <c r="N30" s="313"/>
      <c r="O30" s="313"/>
      <c r="P30" s="313"/>
      <c r="Q30" s="313"/>
      <c r="R30" s="313"/>
      <c r="S30" s="453">
        <f t="shared" si="1"/>
        <v>0</v>
      </c>
      <c r="T30" s="313"/>
      <c r="U30" s="193" t="b">
        <f t="shared" si="2"/>
        <v>1</v>
      </c>
      <c r="V30" s="384" t="str">
        <f t="shared" si="3"/>
        <v>No</v>
      </c>
      <c r="W30" s="74" t="s">
        <v>391</v>
      </c>
    </row>
    <row r="31" spans="1:23" ht="15.75" x14ac:dyDescent="0.3">
      <c r="A31" s="48">
        <v>24</v>
      </c>
      <c r="B31" s="114"/>
      <c r="C31" s="114"/>
      <c r="D31" s="114">
        <f t="shared" si="0"/>
        <v>0</v>
      </c>
      <c r="E31" s="114"/>
      <c r="F31" s="101"/>
      <c r="G31" s="25">
        <f t="shared" si="4"/>
        <v>2018</v>
      </c>
      <c r="H31" s="192"/>
      <c r="I31" s="334"/>
      <c r="J31" s="444"/>
      <c r="K31" s="312"/>
      <c r="L31" s="313"/>
      <c r="M31" s="313"/>
      <c r="N31" s="313"/>
      <c r="O31" s="313"/>
      <c r="P31" s="313"/>
      <c r="Q31" s="313"/>
      <c r="R31" s="313"/>
      <c r="S31" s="453">
        <f t="shared" si="1"/>
        <v>0</v>
      </c>
      <c r="T31" s="313"/>
      <c r="U31" s="193" t="b">
        <f t="shared" si="2"/>
        <v>1</v>
      </c>
      <c r="V31" s="384" t="str">
        <f t="shared" si="3"/>
        <v>No</v>
      </c>
      <c r="W31" s="74" t="s">
        <v>392</v>
      </c>
    </row>
    <row r="32" spans="1:23" ht="15.75" x14ac:dyDescent="0.3">
      <c r="A32" s="107">
        <v>25</v>
      </c>
      <c r="B32" s="114"/>
      <c r="C32" s="114"/>
      <c r="D32" s="114">
        <f t="shared" si="0"/>
        <v>0</v>
      </c>
      <c r="E32" s="114"/>
      <c r="F32" s="101"/>
      <c r="G32" s="25">
        <f t="shared" si="4"/>
        <v>2018</v>
      </c>
      <c r="H32" s="192"/>
      <c r="I32" s="334"/>
      <c r="J32" s="444"/>
      <c r="K32" s="312"/>
      <c r="L32" s="313"/>
      <c r="M32" s="313"/>
      <c r="N32" s="313"/>
      <c r="O32" s="313"/>
      <c r="P32" s="313"/>
      <c r="Q32" s="313"/>
      <c r="R32" s="313"/>
      <c r="S32" s="453">
        <f t="shared" si="1"/>
        <v>0</v>
      </c>
      <c r="T32" s="313"/>
      <c r="U32" s="193" t="b">
        <f t="shared" si="2"/>
        <v>1</v>
      </c>
      <c r="V32" s="384" t="str">
        <f t="shared" si="3"/>
        <v>No</v>
      </c>
      <c r="W32" s="74" t="s">
        <v>393</v>
      </c>
    </row>
    <row r="33" spans="1:23" ht="15.75" x14ac:dyDescent="0.3">
      <c r="A33" s="48">
        <v>26</v>
      </c>
      <c r="B33" s="114"/>
      <c r="C33" s="114"/>
      <c r="D33" s="114">
        <f t="shared" si="0"/>
        <v>0</v>
      </c>
      <c r="E33" s="114"/>
      <c r="F33" s="101"/>
      <c r="G33" s="25">
        <f t="shared" si="4"/>
        <v>2018</v>
      </c>
      <c r="H33" s="192"/>
      <c r="I33" s="334"/>
      <c r="J33" s="444"/>
      <c r="K33" s="312"/>
      <c r="L33" s="313"/>
      <c r="M33" s="313"/>
      <c r="N33" s="313"/>
      <c r="O33" s="313"/>
      <c r="P33" s="313"/>
      <c r="Q33" s="313"/>
      <c r="R33" s="313"/>
      <c r="S33" s="453">
        <f t="shared" si="1"/>
        <v>0</v>
      </c>
      <c r="T33" s="313"/>
      <c r="U33" s="193" t="b">
        <f t="shared" si="2"/>
        <v>1</v>
      </c>
      <c r="V33" s="384" t="str">
        <f t="shared" si="3"/>
        <v>No</v>
      </c>
      <c r="W33" s="74" t="s">
        <v>395</v>
      </c>
    </row>
    <row r="34" spans="1:23" ht="15.75" x14ac:dyDescent="0.3">
      <c r="A34" s="107">
        <v>27</v>
      </c>
      <c r="B34" s="114"/>
      <c r="C34" s="114"/>
      <c r="D34" s="114">
        <f t="shared" si="0"/>
        <v>0</v>
      </c>
      <c r="E34" s="114"/>
      <c r="F34" s="101"/>
      <c r="G34" s="25">
        <f t="shared" si="4"/>
        <v>2018</v>
      </c>
      <c r="H34" s="192"/>
      <c r="I34" s="334"/>
      <c r="J34" s="444"/>
      <c r="K34" s="312"/>
      <c r="L34" s="313"/>
      <c r="M34" s="313"/>
      <c r="N34" s="313"/>
      <c r="O34" s="313"/>
      <c r="P34" s="313"/>
      <c r="Q34" s="313"/>
      <c r="R34" s="313"/>
      <c r="S34" s="453">
        <f t="shared" si="1"/>
        <v>0</v>
      </c>
      <c r="T34" s="313"/>
      <c r="U34" s="193" t="b">
        <f t="shared" si="2"/>
        <v>1</v>
      </c>
      <c r="V34" s="384" t="str">
        <f t="shared" si="3"/>
        <v>No</v>
      </c>
      <c r="W34" s="74" t="s">
        <v>396</v>
      </c>
    </row>
    <row r="35" spans="1:23" ht="15.75" x14ac:dyDescent="0.3">
      <c r="A35" s="48">
        <v>28</v>
      </c>
      <c r="B35" s="114"/>
      <c r="C35" s="114"/>
      <c r="D35" s="114">
        <f t="shared" si="0"/>
        <v>0</v>
      </c>
      <c r="E35" s="114"/>
      <c r="F35" s="101"/>
      <c r="G35" s="25">
        <f t="shared" si="4"/>
        <v>2018</v>
      </c>
      <c r="H35" s="192"/>
      <c r="I35" s="334"/>
      <c r="J35" s="444"/>
      <c r="K35" s="312"/>
      <c r="L35" s="313"/>
      <c r="M35" s="313"/>
      <c r="N35" s="313"/>
      <c r="O35" s="313"/>
      <c r="P35" s="313"/>
      <c r="Q35" s="313"/>
      <c r="R35" s="313"/>
      <c r="S35" s="453">
        <f t="shared" si="1"/>
        <v>0</v>
      </c>
      <c r="T35" s="313"/>
      <c r="U35" s="193" t="b">
        <f t="shared" si="2"/>
        <v>1</v>
      </c>
      <c r="V35" s="384" t="str">
        <f t="shared" si="3"/>
        <v>No</v>
      </c>
      <c r="W35" s="74" t="s">
        <v>397</v>
      </c>
    </row>
    <row r="36" spans="1:23" ht="15.75" x14ac:dyDescent="0.3">
      <c r="A36" s="107">
        <v>29</v>
      </c>
      <c r="B36" s="114"/>
      <c r="C36" s="114"/>
      <c r="D36" s="114">
        <f t="shared" si="0"/>
        <v>0</v>
      </c>
      <c r="E36" s="114"/>
      <c r="F36" s="101"/>
      <c r="G36" s="25">
        <f t="shared" si="4"/>
        <v>2018</v>
      </c>
      <c r="H36" s="192"/>
      <c r="I36" s="334"/>
      <c r="J36" s="444"/>
      <c r="K36" s="312"/>
      <c r="L36" s="313"/>
      <c r="M36" s="313"/>
      <c r="N36" s="313"/>
      <c r="O36" s="313"/>
      <c r="P36" s="313"/>
      <c r="Q36" s="313"/>
      <c r="R36" s="313"/>
      <c r="S36" s="453">
        <f t="shared" si="1"/>
        <v>0</v>
      </c>
      <c r="T36" s="313"/>
      <c r="U36" s="193" t="b">
        <f t="shared" si="2"/>
        <v>1</v>
      </c>
      <c r="V36" s="384" t="str">
        <f t="shared" si="3"/>
        <v>No</v>
      </c>
      <c r="W36" s="74" t="s">
        <v>398</v>
      </c>
    </row>
    <row r="37" spans="1:23" x14ac:dyDescent="0.25">
      <c r="A37" s="48">
        <v>30</v>
      </c>
      <c r="B37" s="114"/>
      <c r="C37" s="114"/>
      <c r="D37" s="114">
        <f t="shared" si="0"/>
        <v>0</v>
      </c>
      <c r="E37" s="114"/>
      <c r="F37" s="101"/>
      <c r="G37" s="25">
        <f t="shared" si="4"/>
        <v>2018</v>
      </c>
      <c r="H37" s="192"/>
      <c r="I37" s="334"/>
      <c r="J37" s="444"/>
      <c r="K37" s="312"/>
      <c r="L37" s="313"/>
      <c r="M37" s="313"/>
      <c r="N37" s="313"/>
      <c r="O37" s="313"/>
      <c r="P37" s="313"/>
      <c r="Q37" s="313"/>
      <c r="R37" s="313"/>
      <c r="S37" s="453">
        <f t="shared" si="1"/>
        <v>0</v>
      </c>
      <c r="T37" s="313"/>
      <c r="U37" s="193" t="b">
        <f t="shared" si="2"/>
        <v>1</v>
      </c>
      <c r="V37" s="384" t="str">
        <f t="shared" si="3"/>
        <v>No</v>
      </c>
      <c r="W37" s="75" t="s">
        <v>399</v>
      </c>
    </row>
    <row r="38" spans="1:23" x14ac:dyDescent="0.25">
      <c r="A38" s="107">
        <v>31</v>
      </c>
      <c r="B38" s="114"/>
      <c r="C38" s="114"/>
      <c r="D38" s="114">
        <f t="shared" si="0"/>
        <v>0</v>
      </c>
      <c r="E38" s="114"/>
      <c r="F38" s="101"/>
      <c r="G38" s="25">
        <f t="shared" si="4"/>
        <v>2018</v>
      </c>
      <c r="H38" s="192"/>
      <c r="I38" s="334"/>
      <c r="J38" s="444"/>
      <c r="K38" s="312"/>
      <c r="L38" s="313"/>
      <c r="M38" s="313"/>
      <c r="N38" s="313"/>
      <c r="O38" s="313"/>
      <c r="P38" s="313"/>
      <c r="Q38" s="313"/>
      <c r="R38" s="313"/>
      <c r="S38" s="453">
        <f t="shared" si="1"/>
        <v>0</v>
      </c>
      <c r="T38" s="313"/>
      <c r="U38" s="193" t="b">
        <f t="shared" si="2"/>
        <v>1</v>
      </c>
      <c r="V38" s="384" t="str">
        <f t="shared" si="3"/>
        <v>No</v>
      </c>
      <c r="W38" s="75" t="s">
        <v>400</v>
      </c>
    </row>
    <row r="39" spans="1:23" x14ac:dyDescent="0.25">
      <c r="A39" s="48">
        <v>32</v>
      </c>
      <c r="B39" s="114"/>
      <c r="C39" s="114"/>
      <c r="D39" s="114">
        <f t="shared" si="0"/>
        <v>0</v>
      </c>
      <c r="E39" s="114"/>
      <c r="F39" s="101"/>
      <c r="G39" s="25">
        <f t="shared" si="4"/>
        <v>2018</v>
      </c>
      <c r="H39" s="192"/>
      <c r="I39" s="334"/>
      <c r="J39" s="444"/>
      <c r="K39" s="312"/>
      <c r="L39" s="313"/>
      <c r="M39" s="313"/>
      <c r="N39" s="313"/>
      <c r="O39" s="313"/>
      <c r="P39" s="313"/>
      <c r="Q39" s="313"/>
      <c r="R39" s="313"/>
      <c r="S39" s="453">
        <f t="shared" si="1"/>
        <v>0</v>
      </c>
      <c r="T39" s="313"/>
      <c r="U39" s="193" t="b">
        <f t="shared" si="2"/>
        <v>1</v>
      </c>
      <c r="V39" s="384" t="str">
        <f t="shared" si="3"/>
        <v>No</v>
      </c>
      <c r="W39" s="75" t="s">
        <v>401</v>
      </c>
    </row>
    <row r="40" spans="1:23" x14ac:dyDescent="0.25">
      <c r="A40" s="107">
        <v>33</v>
      </c>
      <c r="B40" s="114"/>
      <c r="C40" s="114"/>
      <c r="D40" s="114">
        <f t="shared" si="0"/>
        <v>0</v>
      </c>
      <c r="E40" s="114"/>
      <c r="F40" s="101"/>
      <c r="G40" s="25">
        <f t="shared" si="4"/>
        <v>2018</v>
      </c>
      <c r="H40" s="192"/>
      <c r="I40" s="334"/>
      <c r="J40" s="444"/>
      <c r="K40" s="312"/>
      <c r="L40" s="313"/>
      <c r="M40" s="313"/>
      <c r="N40" s="313"/>
      <c r="O40" s="313"/>
      <c r="P40" s="313"/>
      <c r="Q40" s="313"/>
      <c r="R40" s="313"/>
      <c r="S40" s="453">
        <f t="shared" si="1"/>
        <v>0</v>
      </c>
      <c r="T40" s="313"/>
      <c r="U40" s="193" t="b">
        <f t="shared" si="2"/>
        <v>1</v>
      </c>
      <c r="V40" s="384" t="str">
        <f t="shared" si="3"/>
        <v>No</v>
      </c>
      <c r="W40" s="75" t="s">
        <v>402</v>
      </c>
    </row>
    <row r="41" spans="1:23" x14ac:dyDescent="0.25">
      <c r="A41" s="48">
        <v>34</v>
      </c>
      <c r="B41" s="114"/>
      <c r="C41" s="114"/>
      <c r="D41" s="114">
        <f t="shared" si="0"/>
        <v>0</v>
      </c>
      <c r="E41" s="114"/>
      <c r="F41" s="101"/>
      <c r="G41" s="25">
        <f t="shared" si="4"/>
        <v>2018</v>
      </c>
      <c r="H41" s="192"/>
      <c r="I41" s="334"/>
      <c r="J41" s="444"/>
      <c r="K41" s="312"/>
      <c r="L41" s="313"/>
      <c r="M41" s="313"/>
      <c r="N41" s="313"/>
      <c r="O41" s="313"/>
      <c r="P41" s="313"/>
      <c r="Q41" s="313"/>
      <c r="R41" s="313"/>
      <c r="S41" s="453">
        <f t="shared" si="1"/>
        <v>0</v>
      </c>
      <c r="T41" s="313"/>
      <c r="U41" s="193" t="b">
        <f t="shared" si="2"/>
        <v>1</v>
      </c>
      <c r="V41" s="384" t="str">
        <f t="shared" si="3"/>
        <v>No</v>
      </c>
      <c r="W41" s="75" t="s">
        <v>403</v>
      </c>
    </row>
    <row r="42" spans="1:23" x14ac:dyDescent="0.25">
      <c r="A42" s="107">
        <v>35</v>
      </c>
      <c r="B42" s="114"/>
      <c r="C42" s="114"/>
      <c r="D42" s="114">
        <f t="shared" si="0"/>
        <v>0</v>
      </c>
      <c r="E42" s="114"/>
      <c r="F42" s="101"/>
      <c r="G42" s="25">
        <f t="shared" si="4"/>
        <v>2018</v>
      </c>
      <c r="H42" s="192"/>
      <c r="I42" s="334"/>
      <c r="J42" s="444"/>
      <c r="K42" s="312"/>
      <c r="L42" s="313"/>
      <c r="M42" s="313"/>
      <c r="N42" s="313"/>
      <c r="O42" s="313"/>
      <c r="P42" s="313"/>
      <c r="Q42" s="313"/>
      <c r="R42" s="313"/>
      <c r="S42" s="453">
        <f t="shared" si="1"/>
        <v>0</v>
      </c>
      <c r="T42" s="313"/>
      <c r="U42" s="193" t="b">
        <f t="shared" si="2"/>
        <v>1</v>
      </c>
      <c r="V42" s="384" t="str">
        <f t="shared" si="3"/>
        <v>No</v>
      </c>
      <c r="W42" s="75" t="s">
        <v>404</v>
      </c>
    </row>
    <row r="43" spans="1:23" x14ac:dyDescent="0.25">
      <c r="A43" s="48">
        <v>36</v>
      </c>
      <c r="B43" s="114"/>
      <c r="C43" s="114"/>
      <c r="D43" s="114">
        <f t="shared" si="0"/>
        <v>0</v>
      </c>
      <c r="E43" s="114"/>
      <c r="F43" s="101"/>
      <c r="G43" s="25">
        <f t="shared" si="4"/>
        <v>2018</v>
      </c>
      <c r="H43" s="192"/>
      <c r="I43" s="334"/>
      <c r="J43" s="444"/>
      <c r="K43" s="312"/>
      <c r="L43" s="313"/>
      <c r="M43" s="313"/>
      <c r="N43" s="313"/>
      <c r="O43" s="313"/>
      <c r="P43" s="313"/>
      <c r="Q43" s="313"/>
      <c r="R43" s="313"/>
      <c r="S43" s="453">
        <f t="shared" si="1"/>
        <v>0</v>
      </c>
      <c r="T43" s="313"/>
      <c r="U43" s="193" t="b">
        <f t="shared" si="2"/>
        <v>1</v>
      </c>
      <c r="V43" s="384" t="str">
        <f t="shared" si="3"/>
        <v>No</v>
      </c>
      <c r="W43" s="75" t="s">
        <v>405</v>
      </c>
    </row>
    <row r="44" spans="1:23" x14ac:dyDescent="0.25">
      <c r="A44" s="107">
        <v>37</v>
      </c>
      <c r="B44" s="114"/>
      <c r="C44" s="114"/>
      <c r="D44" s="114">
        <f t="shared" si="0"/>
        <v>0</v>
      </c>
      <c r="E44" s="114"/>
      <c r="F44" s="101"/>
      <c r="G44" s="25">
        <f t="shared" si="4"/>
        <v>2018</v>
      </c>
      <c r="H44" s="192"/>
      <c r="I44" s="334"/>
      <c r="J44" s="444"/>
      <c r="K44" s="312"/>
      <c r="L44" s="313"/>
      <c r="M44" s="313"/>
      <c r="N44" s="313"/>
      <c r="O44" s="313"/>
      <c r="P44" s="313"/>
      <c r="Q44" s="313"/>
      <c r="R44" s="313"/>
      <c r="S44" s="453">
        <f t="shared" si="1"/>
        <v>0</v>
      </c>
      <c r="T44" s="313"/>
      <c r="U44" s="193" t="b">
        <f t="shared" si="2"/>
        <v>1</v>
      </c>
      <c r="V44" s="384" t="str">
        <f t="shared" si="3"/>
        <v>No</v>
      </c>
      <c r="W44" s="75" t="s">
        <v>406</v>
      </c>
    </row>
    <row r="45" spans="1:23" x14ac:dyDescent="0.25">
      <c r="A45" s="48">
        <v>38</v>
      </c>
      <c r="B45" s="114"/>
      <c r="C45" s="114"/>
      <c r="D45" s="114">
        <f t="shared" si="0"/>
        <v>0</v>
      </c>
      <c r="E45" s="114"/>
      <c r="F45" s="101"/>
      <c r="G45" s="25">
        <f t="shared" si="4"/>
        <v>2018</v>
      </c>
      <c r="H45" s="192"/>
      <c r="I45" s="334"/>
      <c r="J45" s="444"/>
      <c r="K45" s="312"/>
      <c r="L45" s="313"/>
      <c r="M45" s="313"/>
      <c r="N45" s="313"/>
      <c r="O45" s="313"/>
      <c r="P45" s="313"/>
      <c r="Q45" s="313"/>
      <c r="R45" s="313"/>
      <c r="S45" s="453">
        <f t="shared" si="1"/>
        <v>0</v>
      </c>
      <c r="T45" s="313"/>
      <c r="U45" s="193" t="b">
        <f t="shared" si="2"/>
        <v>1</v>
      </c>
      <c r="V45" s="384" t="str">
        <f t="shared" si="3"/>
        <v>No</v>
      </c>
      <c r="W45" s="75" t="s">
        <v>407</v>
      </c>
    </row>
    <row r="46" spans="1:23" x14ac:dyDescent="0.25">
      <c r="A46" s="107">
        <v>39</v>
      </c>
      <c r="B46" s="114"/>
      <c r="C46" s="114"/>
      <c r="D46" s="114">
        <f t="shared" si="0"/>
        <v>0</v>
      </c>
      <c r="E46" s="114"/>
      <c r="F46" s="101"/>
      <c r="G46" s="25">
        <f t="shared" si="4"/>
        <v>2018</v>
      </c>
      <c r="H46" s="192"/>
      <c r="I46" s="334"/>
      <c r="J46" s="444"/>
      <c r="K46" s="312"/>
      <c r="L46" s="313"/>
      <c r="M46" s="313"/>
      <c r="N46" s="313"/>
      <c r="O46" s="313"/>
      <c r="P46" s="313"/>
      <c r="Q46" s="313"/>
      <c r="R46" s="313"/>
      <c r="S46" s="453">
        <f t="shared" si="1"/>
        <v>0</v>
      </c>
      <c r="T46" s="313"/>
      <c r="U46" s="193" t="b">
        <f t="shared" si="2"/>
        <v>1</v>
      </c>
      <c r="V46" s="384" t="str">
        <f t="shared" si="3"/>
        <v>No</v>
      </c>
      <c r="W46" s="75" t="s">
        <v>408</v>
      </c>
    </row>
    <row r="47" spans="1:23" x14ac:dyDescent="0.25">
      <c r="A47" s="48">
        <v>40</v>
      </c>
      <c r="B47" s="114"/>
      <c r="C47" s="114"/>
      <c r="D47" s="114">
        <f t="shared" si="0"/>
        <v>0</v>
      </c>
      <c r="E47" s="114"/>
      <c r="F47" s="101"/>
      <c r="G47" s="25">
        <f t="shared" si="4"/>
        <v>2018</v>
      </c>
      <c r="H47" s="192"/>
      <c r="I47" s="334"/>
      <c r="J47" s="444"/>
      <c r="K47" s="312"/>
      <c r="L47" s="313"/>
      <c r="M47" s="313"/>
      <c r="N47" s="313"/>
      <c r="O47" s="313"/>
      <c r="P47" s="313"/>
      <c r="Q47" s="313"/>
      <c r="R47" s="313"/>
      <c r="S47" s="453">
        <f t="shared" si="1"/>
        <v>0</v>
      </c>
      <c r="T47" s="313"/>
      <c r="U47" s="193" t="b">
        <f t="shared" si="2"/>
        <v>1</v>
      </c>
      <c r="V47" s="384" t="str">
        <f t="shared" si="3"/>
        <v>No</v>
      </c>
      <c r="W47" s="75" t="s">
        <v>409</v>
      </c>
    </row>
    <row r="48" spans="1:23" x14ac:dyDescent="0.25">
      <c r="A48" s="107">
        <v>41</v>
      </c>
      <c r="B48" s="114"/>
      <c r="C48" s="114"/>
      <c r="D48" s="114">
        <f t="shared" si="0"/>
        <v>0</v>
      </c>
      <c r="E48" s="114"/>
      <c r="F48" s="101"/>
      <c r="G48" s="25">
        <f t="shared" si="4"/>
        <v>2018</v>
      </c>
      <c r="H48" s="192"/>
      <c r="I48" s="334"/>
      <c r="J48" s="444"/>
      <c r="K48" s="312"/>
      <c r="L48" s="313"/>
      <c r="M48" s="313"/>
      <c r="N48" s="313"/>
      <c r="O48" s="313"/>
      <c r="P48" s="313"/>
      <c r="Q48" s="313"/>
      <c r="R48" s="313"/>
      <c r="S48" s="453">
        <f t="shared" si="1"/>
        <v>0</v>
      </c>
      <c r="T48" s="313"/>
      <c r="U48" s="193" t="b">
        <f t="shared" si="2"/>
        <v>1</v>
      </c>
      <c r="V48" s="384" t="str">
        <f t="shared" si="3"/>
        <v>No</v>
      </c>
      <c r="W48" s="75" t="s">
        <v>410</v>
      </c>
    </row>
    <row r="49" spans="1:23" x14ac:dyDescent="0.25">
      <c r="A49" s="48">
        <v>42</v>
      </c>
      <c r="B49" s="114"/>
      <c r="C49" s="114"/>
      <c r="D49" s="114">
        <f t="shared" si="0"/>
        <v>0</v>
      </c>
      <c r="E49" s="114"/>
      <c r="F49" s="101"/>
      <c r="G49" s="25">
        <f t="shared" si="4"/>
        <v>2018</v>
      </c>
      <c r="H49" s="192"/>
      <c r="I49" s="334"/>
      <c r="J49" s="296"/>
      <c r="K49" s="312"/>
      <c r="L49" s="313"/>
      <c r="M49" s="313"/>
      <c r="N49" s="313"/>
      <c r="O49" s="313"/>
      <c r="P49" s="313"/>
      <c r="Q49" s="313"/>
      <c r="R49" s="313"/>
      <c r="S49" s="453">
        <f t="shared" si="1"/>
        <v>0</v>
      </c>
      <c r="T49" s="313"/>
      <c r="U49" s="193" t="b">
        <f t="shared" si="2"/>
        <v>1</v>
      </c>
      <c r="V49" s="384" t="str">
        <f t="shared" si="3"/>
        <v>No</v>
      </c>
      <c r="W49" s="75" t="s">
        <v>411</v>
      </c>
    </row>
    <row r="50" spans="1:23" x14ac:dyDescent="0.25">
      <c r="A50" s="107">
        <v>43</v>
      </c>
      <c r="B50" s="114"/>
      <c r="C50" s="114"/>
      <c r="D50" s="114">
        <f t="shared" si="0"/>
        <v>0</v>
      </c>
      <c r="E50" s="114"/>
      <c r="F50" s="101"/>
      <c r="G50" s="25">
        <f t="shared" si="4"/>
        <v>2018</v>
      </c>
      <c r="H50" s="192"/>
      <c r="I50" s="334"/>
      <c r="J50" s="296"/>
      <c r="K50" s="312"/>
      <c r="L50" s="313"/>
      <c r="M50" s="313"/>
      <c r="N50" s="313"/>
      <c r="O50" s="313"/>
      <c r="P50" s="313"/>
      <c r="Q50" s="313"/>
      <c r="R50" s="313"/>
      <c r="S50" s="453">
        <f t="shared" si="1"/>
        <v>0</v>
      </c>
      <c r="T50" s="313"/>
      <c r="U50" s="193" t="b">
        <f t="shared" si="2"/>
        <v>1</v>
      </c>
      <c r="V50" s="384" t="str">
        <f t="shared" si="3"/>
        <v>No</v>
      </c>
      <c r="W50" s="75" t="s">
        <v>412</v>
      </c>
    </row>
    <row r="51" spans="1:23" x14ac:dyDescent="0.25">
      <c r="A51" s="48">
        <v>44</v>
      </c>
      <c r="B51" s="114"/>
      <c r="C51" s="114"/>
      <c r="D51" s="114">
        <f t="shared" si="0"/>
        <v>0</v>
      </c>
      <c r="E51" s="114"/>
      <c r="F51" s="101"/>
      <c r="G51" s="25">
        <f t="shared" si="4"/>
        <v>2018</v>
      </c>
      <c r="H51" s="198" t="s">
        <v>362</v>
      </c>
      <c r="I51" s="335"/>
      <c r="J51" s="293" t="s">
        <v>686</v>
      </c>
      <c r="K51" s="303" t="s">
        <v>658</v>
      </c>
      <c r="L51" s="338">
        <f>SUM(L29:L50)</f>
        <v>0</v>
      </c>
      <c r="M51" s="338">
        <f t="shared" ref="M51:T51" si="6">SUM(M29:M50)</f>
        <v>0</v>
      </c>
      <c r="N51" s="338">
        <f t="shared" si="6"/>
        <v>0</v>
      </c>
      <c r="O51" s="338">
        <f t="shared" si="6"/>
        <v>0</v>
      </c>
      <c r="P51" s="338">
        <f t="shared" si="6"/>
        <v>0</v>
      </c>
      <c r="Q51" s="338">
        <f t="shared" si="6"/>
        <v>0</v>
      </c>
      <c r="R51" s="338">
        <f t="shared" si="6"/>
        <v>0</v>
      </c>
      <c r="S51" s="338">
        <f t="shared" si="6"/>
        <v>0</v>
      </c>
      <c r="T51" s="338">
        <f t="shared" si="6"/>
        <v>0</v>
      </c>
      <c r="U51" s="193" t="b">
        <f t="shared" si="2"/>
        <v>1</v>
      </c>
      <c r="V51" s="384" t="str">
        <f t="shared" si="3"/>
        <v>No</v>
      </c>
      <c r="W51" s="75" t="s">
        <v>413</v>
      </c>
    </row>
    <row r="52" spans="1:23" x14ac:dyDescent="0.25">
      <c r="A52" s="107">
        <v>45</v>
      </c>
      <c r="B52" s="114"/>
      <c r="C52" s="114"/>
      <c r="D52" s="114">
        <f t="shared" si="0"/>
        <v>0</v>
      </c>
      <c r="E52" s="114"/>
      <c r="F52" s="101"/>
      <c r="G52" s="25">
        <f t="shared" si="4"/>
        <v>2018</v>
      </c>
      <c r="H52" s="197"/>
      <c r="I52" s="334"/>
      <c r="J52" s="294"/>
      <c r="K52" s="312"/>
      <c r="L52" s="313"/>
      <c r="M52" s="313"/>
      <c r="N52" s="313"/>
      <c r="O52" s="313"/>
      <c r="P52" s="313"/>
      <c r="Q52" s="313"/>
      <c r="R52" s="313"/>
      <c r="S52" s="453">
        <f t="shared" si="1"/>
        <v>0</v>
      </c>
      <c r="T52" s="313"/>
      <c r="U52" s="193" t="b">
        <f t="shared" si="2"/>
        <v>1</v>
      </c>
      <c r="V52" s="384" t="str">
        <f t="shared" si="3"/>
        <v>No</v>
      </c>
      <c r="W52" s="75" t="s">
        <v>414</v>
      </c>
    </row>
    <row r="53" spans="1:23" x14ac:dyDescent="0.25">
      <c r="A53" s="48">
        <v>46</v>
      </c>
      <c r="B53" s="114"/>
      <c r="C53" s="114"/>
      <c r="D53" s="114">
        <f t="shared" si="0"/>
        <v>0</v>
      </c>
      <c r="E53" s="114"/>
      <c r="F53" s="101"/>
      <c r="G53" s="25">
        <f t="shared" si="4"/>
        <v>2018</v>
      </c>
      <c r="H53" s="192"/>
      <c r="I53" s="334"/>
      <c r="J53" s="296"/>
      <c r="K53" s="312"/>
      <c r="L53" s="313"/>
      <c r="M53" s="313"/>
      <c r="N53" s="313"/>
      <c r="O53" s="313"/>
      <c r="P53" s="313"/>
      <c r="Q53" s="313"/>
      <c r="R53" s="313"/>
      <c r="S53" s="453">
        <f t="shared" si="1"/>
        <v>0</v>
      </c>
      <c r="T53" s="313"/>
      <c r="U53" s="193" t="b">
        <f t="shared" si="2"/>
        <v>1</v>
      </c>
      <c r="V53" s="384" t="str">
        <f t="shared" si="3"/>
        <v>No</v>
      </c>
      <c r="W53" s="75" t="s">
        <v>415</v>
      </c>
    </row>
    <row r="54" spans="1:23" x14ac:dyDescent="0.25">
      <c r="A54" s="107">
        <v>47</v>
      </c>
      <c r="B54" s="114"/>
      <c r="C54" s="114"/>
      <c r="D54" s="114">
        <f t="shared" si="0"/>
        <v>0</v>
      </c>
      <c r="E54" s="114"/>
      <c r="F54" s="101"/>
      <c r="G54" s="25">
        <f t="shared" si="4"/>
        <v>2018</v>
      </c>
      <c r="H54" s="450"/>
      <c r="I54" s="334"/>
      <c r="J54" s="444"/>
      <c r="K54" s="312"/>
      <c r="L54" s="313"/>
      <c r="M54" s="313"/>
      <c r="N54" s="313"/>
      <c r="O54" s="313"/>
      <c r="P54" s="313"/>
      <c r="Q54" s="313"/>
      <c r="R54" s="313"/>
      <c r="S54" s="453">
        <f t="shared" si="1"/>
        <v>0</v>
      </c>
      <c r="T54" s="313"/>
      <c r="U54" s="193" t="b">
        <f t="shared" si="2"/>
        <v>1</v>
      </c>
      <c r="V54" s="384" t="str">
        <f t="shared" si="3"/>
        <v>No</v>
      </c>
      <c r="W54" s="75" t="s">
        <v>416</v>
      </c>
    </row>
    <row r="55" spans="1:23" x14ac:dyDescent="0.25">
      <c r="A55" s="48">
        <v>48</v>
      </c>
      <c r="B55" s="114"/>
      <c r="C55" s="114"/>
      <c r="D55" s="114">
        <f t="shared" si="0"/>
        <v>0</v>
      </c>
      <c r="E55" s="114"/>
      <c r="F55" s="101"/>
      <c r="G55" s="25">
        <f t="shared" si="4"/>
        <v>2018</v>
      </c>
      <c r="H55" s="450"/>
      <c r="I55" s="334"/>
      <c r="J55" s="444"/>
      <c r="K55" s="312"/>
      <c r="L55" s="313"/>
      <c r="M55" s="313"/>
      <c r="N55" s="313"/>
      <c r="O55" s="313"/>
      <c r="P55" s="313"/>
      <c r="Q55" s="313"/>
      <c r="R55" s="313"/>
      <c r="S55" s="453">
        <f t="shared" si="1"/>
        <v>0</v>
      </c>
      <c r="T55" s="313"/>
      <c r="U55" s="193" t="b">
        <f t="shared" si="2"/>
        <v>1</v>
      </c>
      <c r="V55" s="384" t="str">
        <f t="shared" si="3"/>
        <v>No</v>
      </c>
      <c r="W55" s="75" t="s">
        <v>417</v>
      </c>
    </row>
    <row r="56" spans="1:23" x14ac:dyDescent="0.25">
      <c r="A56" s="107">
        <v>49</v>
      </c>
      <c r="B56" s="114"/>
      <c r="C56" s="114"/>
      <c r="D56" s="114">
        <f t="shared" si="0"/>
        <v>0</v>
      </c>
      <c r="E56" s="114"/>
      <c r="F56" s="101"/>
      <c r="G56" s="25">
        <f t="shared" si="4"/>
        <v>2018</v>
      </c>
      <c r="H56" s="450"/>
      <c r="I56" s="334"/>
      <c r="J56" s="444"/>
      <c r="K56" s="312"/>
      <c r="L56" s="313"/>
      <c r="M56" s="313"/>
      <c r="N56" s="313"/>
      <c r="O56" s="313"/>
      <c r="P56" s="313"/>
      <c r="Q56" s="313"/>
      <c r="R56" s="313"/>
      <c r="S56" s="453">
        <f t="shared" si="1"/>
        <v>0</v>
      </c>
      <c r="T56" s="313"/>
      <c r="U56" s="193" t="b">
        <f t="shared" si="2"/>
        <v>1</v>
      </c>
      <c r="V56" s="384" t="str">
        <f t="shared" si="3"/>
        <v>No</v>
      </c>
      <c r="W56" s="75" t="s">
        <v>418</v>
      </c>
    </row>
    <row r="57" spans="1:23" x14ac:dyDescent="0.25">
      <c r="A57" s="48">
        <v>50</v>
      </c>
      <c r="B57" s="114"/>
      <c r="C57" s="114"/>
      <c r="D57" s="114">
        <f t="shared" si="0"/>
        <v>0</v>
      </c>
      <c r="E57" s="114"/>
      <c r="F57" s="101"/>
      <c r="G57" s="25">
        <f t="shared" si="4"/>
        <v>2018</v>
      </c>
      <c r="H57" s="450"/>
      <c r="I57" s="334"/>
      <c r="J57" s="444"/>
      <c r="K57" s="312"/>
      <c r="L57" s="313"/>
      <c r="M57" s="313"/>
      <c r="N57" s="313"/>
      <c r="O57" s="313"/>
      <c r="P57" s="313"/>
      <c r="Q57" s="313"/>
      <c r="R57" s="313"/>
      <c r="S57" s="453">
        <f t="shared" si="1"/>
        <v>0</v>
      </c>
      <c r="T57" s="313"/>
      <c r="U57" s="193" t="b">
        <f t="shared" si="2"/>
        <v>1</v>
      </c>
      <c r="V57" s="384" t="str">
        <f t="shared" si="3"/>
        <v>No</v>
      </c>
      <c r="W57" s="75" t="s">
        <v>419</v>
      </c>
    </row>
    <row r="58" spans="1:23" x14ac:dyDescent="0.25">
      <c r="A58" s="107">
        <v>51</v>
      </c>
      <c r="B58" s="114"/>
      <c r="C58" s="114"/>
      <c r="D58" s="114">
        <f t="shared" si="0"/>
        <v>0</v>
      </c>
      <c r="E58" s="114"/>
      <c r="F58" s="101"/>
      <c r="G58" s="25">
        <f t="shared" si="4"/>
        <v>2018</v>
      </c>
      <c r="H58" s="450"/>
      <c r="I58" s="334"/>
      <c r="J58" s="444"/>
      <c r="K58" s="312"/>
      <c r="L58" s="313"/>
      <c r="M58" s="313"/>
      <c r="N58" s="313"/>
      <c r="O58" s="313"/>
      <c r="P58" s="313"/>
      <c r="Q58" s="313"/>
      <c r="R58" s="313"/>
      <c r="S58" s="453">
        <f t="shared" si="1"/>
        <v>0</v>
      </c>
      <c r="T58" s="313"/>
      <c r="U58" s="193" t="b">
        <f t="shared" si="2"/>
        <v>1</v>
      </c>
      <c r="V58" s="384" t="str">
        <f t="shared" si="3"/>
        <v>No</v>
      </c>
      <c r="W58" s="75" t="s">
        <v>420</v>
      </c>
    </row>
    <row r="59" spans="1:23" x14ac:dyDescent="0.25">
      <c r="A59" s="48">
        <v>52</v>
      </c>
      <c r="B59" s="114"/>
      <c r="C59" s="114"/>
      <c r="D59" s="114">
        <f t="shared" si="0"/>
        <v>0</v>
      </c>
      <c r="E59" s="114"/>
      <c r="F59" s="101"/>
      <c r="G59" s="25">
        <f t="shared" si="4"/>
        <v>2018</v>
      </c>
      <c r="H59" s="450"/>
      <c r="I59" s="334"/>
      <c r="J59" s="444"/>
      <c r="K59" s="312"/>
      <c r="L59" s="313"/>
      <c r="M59" s="313"/>
      <c r="N59" s="313"/>
      <c r="O59" s="313"/>
      <c r="P59" s="313"/>
      <c r="Q59" s="313"/>
      <c r="R59" s="313"/>
      <c r="S59" s="453">
        <f t="shared" si="1"/>
        <v>0</v>
      </c>
      <c r="T59" s="313"/>
      <c r="U59" s="193" t="b">
        <f t="shared" si="2"/>
        <v>1</v>
      </c>
      <c r="V59" s="384" t="str">
        <f t="shared" si="3"/>
        <v>No</v>
      </c>
      <c r="W59" s="75" t="s">
        <v>421</v>
      </c>
    </row>
    <row r="60" spans="1:23" x14ac:dyDescent="0.25">
      <c r="A60" s="107">
        <v>53</v>
      </c>
      <c r="B60" s="114"/>
      <c r="C60" s="114"/>
      <c r="D60" s="114">
        <f t="shared" si="0"/>
        <v>0</v>
      </c>
      <c r="E60" s="114"/>
      <c r="F60" s="101"/>
      <c r="G60" s="25">
        <f t="shared" si="4"/>
        <v>2018</v>
      </c>
      <c r="H60" s="450"/>
      <c r="I60" s="334"/>
      <c r="J60" s="444"/>
      <c r="K60" s="312"/>
      <c r="L60" s="313"/>
      <c r="M60" s="313"/>
      <c r="N60" s="313"/>
      <c r="O60" s="313"/>
      <c r="P60" s="313"/>
      <c r="Q60" s="313"/>
      <c r="R60" s="313"/>
      <c r="S60" s="453">
        <f t="shared" si="1"/>
        <v>0</v>
      </c>
      <c r="T60" s="313"/>
      <c r="U60" s="193" t="b">
        <f t="shared" si="2"/>
        <v>1</v>
      </c>
      <c r="V60" s="384" t="str">
        <f t="shared" si="3"/>
        <v>No</v>
      </c>
      <c r="W60" s="75" t="s">
        <v>422</v>
      </c>
    </row>
    <row r="61" spans="1:23" x14ac:dyDescent="0.25">
      <c r="A61" s="48">
        <v>54</v>
      </c>
      <c r="B61" s="114"/>
      <c r="C61" s="114"/>
      <c r="D61" s="114">
        <f t="shared" si="0"/>
        <v>0</v>
      </c>
      <c r="E61" s="114"/>
      <c r="F61" s="101"/>
      <c r="G61" s="25">
        <f t="shared" si="4"/>
        <v>2018</v>
      </c>
      <c r="H61" s="450"/>
      <c r="I61" s="334"/>
      <c r="J61" s="444"/>
      <c r="K61" s="312"/>
      <c r="L61" s="313"/>
      <c r="M61" s="313"/>
      <c r="N61" s="313"/>
      <c r="O61" s="313"/>
      <c r="P61" s="313"/>
      <c r="Q61" s="313"/>
      <c r="R61" s="313"/>
      <c r="S61" s="453">
        <f t="shared" si="1"/>
        <v>0</v>
      </c>
      <c r="T61" s="313"/>
      <c r="U61" s="193" t="b">
        <f t="shared" si="2"/>
        <v>1</v>
      </c>
      <c r="V61" s="384" t="str">
        <f t="shared" si="3"/>
        <v>No</v>
      </c>
      <c r="W61" s="75" t="s">
        <v>423</v>
      </c>
    </row>
    <row r="62" spans="1:23" x14ac:dyDescent="0.25">
      <c r="A62" s="107">
        <v>55</v>
      </c>
      <c r="B62" s="114"/>
      <c r="C62" s="114"/>
      <c r="D62" s="114">
        <f t="shared" si="0"/>
        <v>0</v>
      </c>
      <c r="E62" s="114"/>
      <c r="F62" s="101"/>
      <c r="G62" s="25">
        <f t="shared" si="4"/>
        <v>2018</v>
      </c>
      <c r="H62" s="450"/>
      <c r="I62" s="334"/>
      <c r="J62" s="444"/>
      <c r="K62" s="312"/>
      <c r="L62" s="313"/>
      <c r="M62" s="313"/>
      <c r="N62" s="313"/>
      <c r="O62" s="313"/>
      <c r="P62" s="313"/>
      <c r="Q62" s="313"/>
      <c r="R62" s="313"/>
      <c r="S62" s="453">
        <f t="shared" si="1"/>
        <v>0</v>
      </c>
      <c r="T62" s="313"/>
      <c r="U62" s="193" t="b">
        <f t="shared" si="2"/>
        <v>1</v>
      </c>
      <c r="V62" s="384" t="str">
        <f t="shared" si="3"/>
        <v>No</v>
      </c>
      <c r="W62" s="75" t="s">
        <v>424</v>
      </c>
    </row>
    <row r="63" spans="1:23" x14ac:dyDescent="0.25">
      <c r="A63" s="48">
        <v>56</v>
      </c>
      <c r="B63" s="114"/>
      <c r="C63" s="114"/>
      <c r="D63" s="114">
        <f t="shared" si="0"/>
        <v>0</v>
      </c>
      <c r="E63" s="114"/>
      <c r="F63" s="101"/>
      <c r="G63" s="25">
        <f t="shared" si="4"/>
        <v>2018</v>
      </c>
      <c r="H63" s="450"/>
      <c r="I63" s="334"/>
      <c r="J63" s="444"/>
      <c r="K63" s="312"/>
      <c r="L63" s="313"/>
      <c r="M63" s="313"/>
      <c r="N63" s="313"/>
      <c r="O63" s="313"/>
      <c r="P63" s="313"/>
      <c r="Q63" s="313"/>
      <c r="R63" s="313"/>
      <c r="S63" s="453">
        <f t="shared" si="1"/>
        <v>0</v>
      </c>
      <c r="T63" s="313"/>
      <c r="U63" s="193" t="b">
        <f t="shared" si="2"/>
        <v>1</v>
      </c>
      <c r="V63" s="384" t="str">
        <f t="shared" si="3"/>
        <v>No</v>
      </c>
      <c r="W63" s="76" t="s">
        <v>653</v>
      </c>
    </row>
    <row r="64" spans="1:23" ht="15.75" x14ac:dyDescent="0.3">
      <c r="A64" s="107">
        <v>57</v>
      </c>
      <c r="B64" s="114"/>
      <c r="C64" s="114"/>
      <c r="D64" s="114">
        <f t="shared" si="0"/>
        <v>0</v>
      </c>
      <c r="E64" s="114"/>
      <c r="F64" s="101"/>
      <c r="G64" s="25">
        <f t="shared" si="4"/>
        <v>2018</v>
      </c>
      <c r="H64" s="450"/>
      <c r="I64" s="334"/>
      <c r="J64" s="444"/>
      <c r="K64" s="312"/>
      <c r="L64" s="313"/>
      <c r="M64" s="313"/>
      <c r="N64" s="313"/>
      <c r="O64" s="313"/>
      <c r="P64" s="313"/>
      <c r="Q64" s="313"/>
      <c r="R64" s="313"/>
      <c r="S64" s="453">
        <f t="shared" si="1"/>
        <v>0</v>
      </c>
      <c r="T64" s="313"/>
      <c r="U64" s="193" t="b">
        <f t="shared" si="2"/>
        <v>1</v>
      </c>
      <c r="V64" s="384" t="str">
        <f t="shared" si="3"/>
        <v>No</v>
      </c>
      <c r="W64" s="73"/>
    </row>
    <row r="65" spans="1:23" ht="15.75" x14ac:dyDescent="0.3">
      <c r="A65" s="48">
        <v>58</v>
      </c>
      <c r="B65" s="114"/>
      <c r="C65" s="114"/>
      <c r="D65" s="114">
        <f t="shared" si="0"/>
        <v>0</v>
      </c>
      <c r="E65" s="114"/>
      <c r="F65" s="101"/>
      <c r="G65" s="25">
        <f t="shared" si="4"/>
        <v>2018</v>
      </c>
      <c r="H65" s="450"/>
      <c r="I65" s="334"/>
      <c r="J65" s="444"/>
      <c r="K65" s="312"/>
      <c r="L65" s="313"/>
      <c r="M65" s="313"/>
      <c r="N65" s="313"/>
      <c r="O65" s="313"/>
      <c r="P65" s="313"/>
      <c r="Q65" s="313"/>
      <c r="R65" s="313"/>
      <c r="S65" s="453">
        <f t="shared" si="1"/>
        <v>0</v>
      </c>
      <c r="T65" s="313"/>
      <c r="U65" s="193" t="b">
        <f t="shared" si="2"/>
        <v>1</v>
      </c>
      <c r="V65" s="384" t="str">
        <f t="shared" si="3"/>
        <v>No</v>
      </c>
      <c r="W65" s="73"/>
    </row>
    <row r="66" spans="1:23" ht="15.75" x14ac:dyDescent="0.3">
      <c r="A66" s="107">
        <v>59</v>
      </c>
      <c r="B66" s="114"/>
      <c r="C66" s="114"/>
      <c r="D66" s="114">
        <f t="shared" si="0"/>
        <v>0</v>
      </c>
      <c r="E66" s="114"/>
      <c r="F66" s="101"/>
      <c r="G66" s="25">
        <f t="shared" si="4"/>
        <v>2018</v>
      </c>
      <c r="H66" s="450"/>
      <c r="I66" s="334"/>
      <c r="J66" s="444"/>
      <c r="K66" s="312"/>
      <c r="L66" s="313"/>
      <c r="M66" s="313"/>
      <c r="N66" s="313"/>
      <c r="O66" s="313"/>
      <c r="P66" s="313"/>
      <c r="Q66" s="313"/>
      <c r="R66" s="313"/>
      <c r="S66" s="453">
        <f t="shared" si="1"/>
        <v>0</v>
      </c>
      <c r="T66" s="313"/>
      <c r="U66" s="193" t="b">
        <f t="shared" si="2"/>
        <v>1</v>
      </c>
      <c r="V66" s="384" t="str">
        <f t="shared" si="3"/>
        <v>No</v>
      </c>
      <c r="W66" s="73"/>
    </row>
    <row r="67" spans="1:23" ht="15.75" x14ac:dyDescent="0.3">
      <c r="A67" s="48">
        <v>60</v>
      </c>
      <c r="B67" s="114"/>
      <c r="C67" s="114"/>
      <c r="D67" s="114">
        <f t="shared" si="0"/>
        <v>0</v>
      </c>
      <c r="E67" s="114"/>
      <c r="F67" s="101"/>
      <c r="G67" s="25">
        <f t="shared" si="4"/>
        <v>2018</v>
      </c>
      <c r="H67" s="450"/>
      <c r="I67" s="334"/>
      <c r="J67" s="444"/>
      <c r="K67" s="312"/>
      <c r="L67" s="313"/>
      <c r="M67" s="313"/>
      <c r="N67" s="313"/>
      <c r="O67" s="313"/>
      <c r="P67" s="313"/>
      <c r="Q67" s="313"/>
      <c r="R67" s="313"/>
      <c r="S67" s="453">
        <f t="shared" si="1"/>
        <v>0</v>
      </c>
      <c r="T67" s="313"/>
      <c r="U67" s="193" t="b">
        <f t="shared" si="2"/>
        <v>1</v>
      </c>
      <c r="V67" s="384" t="str">
        <f t="shared" si="3"/>
        <v>No</v>
      </c>
      <c r="W67" s="73"/>
    </row>
    <row r="68" spans="1:23" ht="15.75" x14ac:dyDescent="0.3">
      <c r="A68" s="107">
        <v>61</v>
      </c>
      <c r="B68" s="114"/>
      <c r="C68" s="114"/>
      <c r="D68" s="114">
        <f t="shared" si="0"/>
        <v>0</v>
      </c>
      <c r="E68" s="114"/>
      <c r="F68" s="101"/>
      <c r="G68" s="25">
        <f t="shared" si="4"/>
        <v>2018</v>
      </c>
      <c r="H68" s="450"/>
      <c r="I68" s="334"/>
      <c r="J68" s="444"/>
      <c r="K68" s="312"/>
      <c r="L68" s="313"/>
      <c r="M68" s="313"/>
      <c r="N68" s="313"/>
      <c r="O68" s="313"/>
      <c r="P68" s="313"/>
      <c r="Q68" s="313"/>
      <c r="R68" s="313"/>
      <c r="S68" s="453">
        <f t="shared" si="1"/>
        <v>0</v>
      </c>
      <c r="T68" s="313"/>
      <c r="U68" s="193" t="b">
        <f t="shared" si="2"/>
        <v>1</v>
      </c>
      <c r="V68" s="384" t="str">
        <f t="shared" si="3"/>
        <v>No</v>
      </c>
      <c r="W68" s="73"/>
    </row>
    <row r="69" spans="1:23" ht="15.75" x14ac:dyDescent="0.3">
      <c r="A69" s="48">
        <v>62</v>
      </c>
      <c r="B69" s="114"/>
      <c r="C69" s="114"/>
      <c r="D69" s="114">
        <f t="shared" si="0"/>
        <v>0</v>
      </c>
      <c r="E69" s="114"/>
      <c r="F69" s="101"/>
      <c r="G69" s="25">
        <f t="shared" si="4"/>
        <v>2018</v>
      </c>
      <c r="H69" s="450"/>
      <c r="I69" s="334"/>
      <c r="J69" s="444"/>
      <c r="K69" s="312"/>
      <c r="L69" s="313"/>
      <c r="M69" s="313"/>
      <c r="N69" s="313"/>
      <c r="O69" s="313"/>
      <c r="P69" s="313"/>
      <c r="Q69" s="313"/>
      <c r="R69" s="313"/>
      <c r="S69" s="453">
        <f t="shared" si="1"/>
        <v>0</v>
      </c>
      <c r="T69" s="313"/>
      <c r="U69" s="193" t="b">
        <f t="shared" si="2"/>
        <v>1</v>
      </c>
      <c r="V69" s="384" t="str">
        <f t="shared" si="3"/>
        <v>No</v>
      </c>
      <c r="W69" s="73"/>
    </row>
    <row r="70" spans="1:23" ht="15.75" x14ac:dyDescent="0.3">
      <c r="A70" s="107">
        <v>63</v>
      </c>
      <c r="B70" s="114"/>
      <c r="C70" s="114"/>
      <c r="D70" s="114">
        <f t="shared" si="0"/>
        <v>0</v>
      </c>
      <c r="E70" s="114"/>
      <c r="F70" s="101"/>
      <c r="G70" s="25">
        <f t="shared" si="4"/>
        <v>2018</v>
      </c>
      <c r="H70" s="192"/>
      <c r="I70" s="334"/>
      <c r="J70" s="296"/>
      <c r="K70" s="312"/>
      <c r="L70" s="313"/>
      <c r="M70" s="313"/>
      <c r="N70" s="313"/>
      <c r="O70" s="313"/>
      <c r="P70" s="313"/>
      <c r="Q70" s="313"/>
      <c r="R70" s="313"/>
      <c r="S70" s="453">
        <f t="shared" si="1"/>
        <v>0</v>
      </c>
      <c r="T70" s="313"/>
      <c r="U70" s="193" t="b">
        <f t="shared" si="2"/>
        <v>1</v>
      </c>
      <c r="V70" s="384" t="str">
        <f t="shared" si="3"/>
        <v>No</v>
      </c>
      <c r="W70" s="73"/>
    </row>
    <row r="71" spans="1:23" ht="15.75" x14ac:dyDescent="0.3">
      <c r="A71" s="48">
        <v>64</v>
      </c>
      <c r="B71" s="114"/>
      <c r="C71" s="114"/>
      <c r="D71" s="114">
        <f t="shared" si="0"/>
        <v>0</v>
      </c>
      <c r="E71" s="114"/>
      <c r="F71" s="101"/>
      <c r="G71" s="25">
        <f t="shared" si="4"/>
        <v>2018</v>
      </c>
      <c r="H71" s="196"/>
      <c r="I71" s="334"/>
      <c r="J71" s="292"/>
      <c r="K71" s="312"/>
      <c r="L71" s="313"/>
      <c r="M71" s="313"/>
      <c r="N71" s="313"/>
      <c r="O71" s="313"/>
      <c r="P71" s="313"/>
      <c r="Q71" s="313"/>
      <c r="R71" s="313"/>
      <c r="S71" s="453">
        <f t="shared" si="1"/>
        <v>0</v>
      </c>
      <c r="T71" s="313"/>
      <c r="U71" s="193" t="b">
        <f t="shared" si="2"/>
        <v>1</v>
      </c>
      <c r="V71" s="384" t="str">
        <f t="shared" si="3"/>
        <v>No</v>
      </c>
      <c r="W71" s="73"/>
    </row>
    <row r="72" spans="1:23" ht="15.75" x14ac:dyDescent="0.3">
      <c r="A72" s="107">
        <v>65</v>
      </c>
      <c r="B72" s="114"/>
      <c r="C72" s="114"/>
      <c r="D72" s="114">
        <f t="shared" si="0"/>
        <v>0</v>
      </c>
      <c r="E72" s="114"/>
      <c r="F72" s="101"/>
      <c r="G72" s="25">
        <f t="shared" si="4"/>
        <v>2018</v>
      </c>
      <c r="H72" s="199" t="s">
        <v>364</v>
      </c>
      <c r="I72" s="337"/>
      <c r="J72" s="297" t="s">
        <v>687</v>
      </c>
      <c r="K72" s="303" t="s">
        <v>658</v>
      </c>
      <c r="L72" s="338">
        <f>SUM(L52:L71)</f>
        <v>0</v>
      </c>
      <c r="M72" s="338">
        <f t="shared" ref="M72:T72" si="7">SUM(M52:M71)</f>
        <v>0</v>
      </c>
      <c r="N72" s="338">
        <f t="shared" si="7"/>
        <v>0</v>
      </c>
      <c r="O72" s="338">
        <f t="shared" si="7"/>
        <v>0</v>
      </c>
      <c r="P72" s="338">
        <f t="shared" si="7"/>
        <v>0</v>
      </c>
      <c r="Q72" s="338">
        <f t="shared" si="7"/>
        <v>0</v>
      </c>
      <c r="R72" s="338">
        <f t="shared" si="7"/>
        <v>0</v>
      </c>
      <c r="S72" s="338">
        <f t="shared" si="7"/>
        <v>0</v>
      </c>
      <c r="T72" s="338">
        <f t="shared" si="7"/>
        <v>0</v>
      </c>
      <c r="U72" s="193" t="b">
        <f t="shared" si="2"/>
        <v>1</v>
      </c>
      <c r="V72" s="384" t="str">
        <f t="shared" si="3"/>
        <v>No</v>
      </c>
      <c r="W72" s="73"/>
    </row>
    <row r="73" spans="1:23" ht="15.75" x14ac:dyDescent="0.3">
      <c r="A73" s="48">
        <v>66</v>
      </c>
      <c r="B73" s="114"/>
      <c r="C73" s="114"/>
      <c r="D73" s="114">
        <f t="shared" si="0"/>
        <v>0</v>
      </c>
      <c r="E73" s="114"/>
      <c r="F73" s="101"/>
      <c r="G73" s="25">
        <f t="shared" si="4"/>
        <v>2018</v>
      </c>
      <c r="H73" s="198" t="s">
        <v>657</v>
      </c>
      <c r="I73" s="335"/>
      <c r="J73" s="298" t="s">
        <v>688</v>
      </c>
      <c r="K73" s="303" t="s">
        <v>658</v>
      </c>
      <c r="L73" s="339">
        <f>SUM(L51,L72)</f>
        <v>0</v>
      </c>
      <c r="M73" s="338">
        <f t="shared" ref="M73:T73" si="8">SUM(M51,M72)</f>
        <v>0</v>
      </c>
      <c r="N73" s="338">
        <f t="shared" si="8"/>
        <v>0</v>
      </c>
      <c r="O73" s="338">
        <f t="shared" si="8"/>
        <v>0</v>
      </c>
      <c r="P73" s="338">
        <f t="shared" si="8"/>
        <v>0</v>
      </c>
      <c r="Q73" s="338">
        <f t="shared" si="8"/>
        <v>0</v>
      </c>
      <c r="R73" s="338">
        <f t="shared" si="8"/>
        <v>0</v>
      </c>
      <c r="S73" s="338">
        <f t="shared" si="8"/>
        <v>0</v>
      </c>
      <c r="T73" s="338">
        <f t="shared" si="8"/>
        <v>0</v>
      </c>
      <c r="U73" s="193" t="b">
        <f t="shared" ref="U73:U136" si="9">IF((COUNTBLANK(H73:T73))=12,TRUE,IF((COUNTBLANK(J73:M73))=0,IF(COUNTBLANK(P73:S73)=0,IF(S73=0,IF(ISBLANK(T73),FALSE,TRUE),TRUE))))</f>
        <v>1</v>
      </c>
      <c r="V73" s="384" t="str">
        <f t="shared" si="3"/>
        <v>No</v>
      </c>
      <c r="W73" s="73"/>
    </row>
    <row r="74" spans="1:23" ht="15.75" x14ac:dyDescent="0.3">
      <c r="A74" s="107">
        <v>67</v>
      </c>
      <c r="B74" s="114"/>
      <c r="C74" s="114"/>
      <c r="D74" s="114">
        <f t="shared" si="0"/>
        <v>0</v>
      </c>
      <c r="E74" s="114"/>
      <c r="F74" s="101"/>
      <c r="G74" s="25">
        <f t="shared" ref="G74:G137" si="10">$G$8</f>
        <v>2018</v>
      </c>
      <c r="H74" s="197"/>
      <c r="I74" s="334"/>
      <c r="J74" s="294"/>
      <c r="K74" s="312"/>
      <c r="L74" s="313"/>
      <c r="M74" s="313"/>
      <c r="N74" s="313"/>
      <c r="O74" s="313"/>
      <c r="P74" s="313"/>
      <c r="Q74" s="313"/>
      <c r="R74" s="313"/>
      <c r="S74" s="453">
        <f t="shared" ref="S74:S114" si="11">SUM(O74+P74-Q74-R74)</f>
        <v>0</v>
      </c>
      <c r="T74" s="313"/>
      <c r="U74" s="193" t="b">
        <f t="shared" si="9"/>
        <v>1</v>
      </c>
      <c r="V74" s="384" t="str">
        <f t="shared" si="3"/>
        <v>No</v>
      </c>
      <c r="W74" s="73"/>
    </row>
    <row r="75" spans="1:23" ht="15.75" x14ac:dyDescent="0.3">
      <c r="A75" s="48">
        <v>68</v>
      </c>
      <c r="B75" s="114"/>
      <c r="C75" s="114"/>
      <c r="D75" s="114">
        <f t="shared" si="0"/>
        <v>0</v>
      </c>
      <c r="E75" s="114"/>
      <c r="F75" s="101"/>
      <c r="G75" s="25">
        <f t="shared" si="10"/>
        <v>2018</v>
      </c>
      <c r="H75" s="192"/>
      <c r="I75" s="334"/>
      <c r="J75" s="296"/>
      <c r="K75" s="312"/>
      <c r="L75" s="313"/>
      <c r="M75" s="313"/>
      <c r="N75" s="313"/>
      <c r="O75" s="313"/>
      <c r="P75" s="313"/>
      <c r="Q75" s="313"/>
      <c r="R75" s="313"/>
      <c r="S75" s="453">
        <f t="shared" si="11"/>
        <v>0</v>
      </c>
      <c r="T75" s="313"/>
      <c r="U75" s="193" t="b">
        <f t="shared" si="9"/>
        <v>1</v>
      </c>
      <c r="V75" s="384" t="str">
        <f t="shared" si="3"/>
        <v>No</v>
      </c>
      <c r="W75" s="73"/>
    </row>
    <row r="76" spans="1:23" ht="15.75" x14ac:dyDescent="0.3">
      <c r="A76" s="107">
        <v>69</v>
      </c>
      <c r="B76" s="114"/>
      <c r="C76" s="114"/>
      <c r="D76" s="114">
        <f t="shared" si="0"/>
        <v>0</v>
      </c>
      <c r="E76" s="114"/>
      <c r="F76" s="101"/>
      <c r="G76" s="25">
        <f t="shared" si="10"/>
        <v>2018</v>
      </c>
      <c r="H76" s="450"/>
      <c r="I76" s="334"/>
      <c r="J76" s="444"/>
      <c r="K76" s="312"/>
      <c r="L76" s="313"/>
      <c r="M76" s="313"/>
      <c r="N76" s="313"/>
      <c r="O76" s="313"/>
      <c r="P76" s="313"/>
      <c r="Q76" s="313"/>
      <c r="R76" s="313"/>
      <c r="S76" s="453">
        <f t="shared" si="11"/>
        <v>0</v>
      </c>
      <c r="T76" s="313"/>
      <c r="U76" s="193" t="b">
        <f t="shared" si="9"/>
        <v>1</v>
      </c>
      <c r="V76" s="384" t="str">
        <f t="shared" si="3"/>
        <v>No</v>
      </c>
      <c r="W76" s="73"/>
    </row>
    <row r="77" spans="1:23" ht="15.75" x14ac:dyDescent="0.3">
      <c r="A77" s="48">
        <v>70</v>
      </c>
      <c r="B77" s="114"/>
      <c r="C77" s="114"/>
      <c r="D77" s="114">
        <f t="shared" si="0"/>
        <v>0</v>
      </c>
      <c r="E77" s="114"/>
      <c r="F77" s="101"/>
      <c r="G77" s="25">
        <f t="shared" si="10"/>
        <v>2018</v>
      </c>
      <c r="H77" s="450"/>
      <c r="I77" s="334"/>
      <c r="J77" s="444"/>
      <c r="K77" s="312"/>
      <c r="L77" s="313"/>
      <c r="M77" s="313"/>
      <c r="N77" s="313"/>
      <c r="O77" s="313"/>
      <c r="P77" s="313"/>
      <c r="Q77" s="313"/>
      <c r="R77" s="313"/>
      <c r="S77" s="453">
        <f t="shared" si="11"/>
        <v>0</v>
      </c>
      <c r="T77" s="313"/>
      <c r="U77" s="193" t="b">
        <f t="shared" si="9"/>
        <v>1</v>
      </c>
      <c r="V77" s="384" t="str">
        <f t="shared" si="3"/>
        <v>No</v>
      </c>
      <c r="W77" s="73"/>
    </row>
    <row r="78" spans="1:23" ht="15.75" x14ac:dyDescent="0.3">
      <c r="A78" s="107">
        <v>71</v>
      </c>
      <c r="B78" s="114"/>
      <c r="C78" s="114"/>
      <c r="D78" s="114">
        <f t="shared" si="0"/>
        <v>0</v>
      </c>
      <c r="E78" s="114"/>
      <c r="F78" s="101"/>
      <c r="G78" s="25">
        <f t="shared" si="10"/>
        <v>2018</v>
      </c>
      <c r="H78" s="450"/>
      <c r="I78" s="334"/>
      <c r="J78" s="444"/>
      <c r="K78" s="312"/>
      <c r="L78" s="313"/>
      <c r="M78" s="313"/>
      <c r="N78" s="313"/>
      <c r="O78" s="313"/>
      <c r="P78" s="313"/>
      <c r="Q78" s="313"/>
      <c r="R78" s="313"/>
      <c r="S78" s="453">
        <f t="shared" si="11"/>
        <v>0</v>
      </c>
      <c r="T78" s="313"/>
      <c r="U78" s="193" t="b">
        <f t="shared" si="9"/>
        <v>1</v>
      </c>
      <c r="V78" s="384" t="str">
        <f t="shared" si="3"/>
        <v>No</v>
      </c>
      <c r="W78" s="73"/>
    </row>
    <row r="79" spans="1:23" ht="15.75" x14ac:dyDescent="0.3">
      <c r="A79" s="48">
        <v>72</v>
      </c>
      <c r="B79" s="114"/>
      <c r="C79" s="114"/>
      <c r="D79" s="114">
        <f t="shared" si="0"/>
        <v>0</v>
      </c>
      <c r="E79" s="114"/>
      <c r="F79" s="101"/>
      <c r="G79" s="25">
        <f t="shared" si="10"/>
        <v>2018</v>
      </c>
      <c r="H79" s="450"/>
      <c r="I79" s="334"/>
      <c r="J79" s="444"/>
      <c r="K79" s="312"/>
      <c r="L79" s="313"/>
      <c r="M79" s="313"/>
      <c r="N79" s="313"/>
      <c r="O79" s="313"/>
      <c r="P79" s="313"/>
      <c r="Q79" s="313"/>
      <c r="R79" s="313"/>
      <c r="S79" s="453">
        <f t="shared" si="11"/>
        <v>0</v>
      </c>
      <c r="T79" s="313"/>
      <c r="U79" s="193" t="b">
        <f t="shared" si="9"/>
        <v>1</v>
      </c>
      <c r="V79" s="384" t="str">
        <f t="shared" si="3"/>
        <v>No</v>
      </c>
      <c r="W79" s="73"/>
    </row>
    <row r="80" spans="1:23" ht="15.75" x14ac:dyDescent="0.3">
      <c r="A80" s="107">
        <v>73</v>
      </c>
      <c r="B80" s="114"/>
      <c r="C80" s="114"/>
      <c r="D80" s="114">
        <f t="shared" si="0"/>
        <v>0</v>
      </c>
      <c r="E80" s="114"/>
      <c r="F80" s="101"/>
      <c r="G80" s="25">
        <f t="shared" si="10"/>
        <v>2018</v>
      </c>
      <c r="H80" s="450"/>
      <c r="I80" s="334"/>
      <c r="J80" s="444"/>
      <c r="K80" s="312"/>
      <c r="L80" s="313"/>
      <c r="M80" s="313"/>
      <c r="N80" s="313"/>
      <c r="O80" s="313"/>
      <c r="P80" s="313"/>
      <c r="Q80" s="313"/>
      <c r="R80" s="313"/>
      <c r="S80" s="453">
        <f t="shared" si="11"/>
        <v>0</v>
      </c>
      <c r="T80" s="313"/>
      <c r="U80" s="193" t="b">
        <f t="shared" si="9"/>
        <v>1</v>
      </c>
      <c r="V80" s="384" t="str">
        <f t="shared" si="3"/>
        <v>No</v>
      </c>
      <c r="W80" s="73"/>
    </row>
    <row r="81" spans="1:23" ht="15.75" x14ac:dyDescent="0.3">
      <c r="A81" s="48">
        <v>74</v>
      </c>
      <c r="B81" s="114"/>
      <c r="C81" s="114"/>
      <c r="D81" s="114">
        <f t="shared" si="0"/>
        <v>0</v>
      </c>
      <c r="E81" s="114"/>
      <c r="F81" s="101"/>
      <c r="G81" s="25">
        <f t="shared" si="10"/>
        <v>2018</v>
      </c>
      <c r="H81" s="450"/>
      <c r="I81" s="334"/>
      <c r="J81" s="444"/>
      <c r="K81" s="312"/>
      <c r="L81" s="313"/>
      <c r="M81" s="313"/>
      <c r="N81" s="313"/>
      <c r="O81" s="313"/>
      <c r="P81" s="313"/>
      <c r="Q81" s="313"/>
      <c r="R81" s="313"/>
      <c r="S81" s="453">
        <f t="shared" si="11"/>
        <v>0</v>
      </c>
      <c r="T81" s="313"/>
      <c r="U81" s="193" t="b">
        <f t="shared" si="9"/>
        <v>1</v>
      </c>
      <c r="V81" s="384" t="str">
        <f t="shared" si="3"/>
        <v>No</v>
      </c>
      <c r="W81" s="73"/>
    </row>
    <row r="82" spans="1:23" ht="15.75" x14ac:dyDescent="0.3">
      <c r="A82" s="107">
        <v>75</v>
      </c>
      <c r="B82" s="114"/>
      <c r="C82" s="114"/>
      <c r="D82" s="114">
        <f t="shared" si="0"/>
        <v>0</v>
      </c>
      <c r="E82" s="114"/>
      <c r="F82" s="101"/>
      <c r="G82" s="25">
        <f t="shared" si="10"/>
        <v>2018</v>
      </c>
      <c r="H82" s="450"/>
      <c r="I82" s="334"/>
      <c r="J82" s="444"/>
      <c r="K82" s="312"/>
      <c r="L82" s="313"/>
      <c r="M82" s="313"/>
      <c r="N82" s="313"/>
      <c r="O82" s="313"/>
      <c r="P82" s="313"/>
      <c r="Q82" s="313"/>
      <c r="R82" s="313"/>
      <c r="S82" s="453">
        <f t="shared" si="11"/>
        <v>0</v>
      </c>
      <c r="T82" s="313"/>
      <c r="U82" s="193" t="b">
        <f t="shared" si="9"/>
        <v>1</v>
      </c>
      <c r="V82" s="384" t="str">
        <f t="shared" si="3"/>
        <v>No</v>
      </c>
      <c r="W82" s="73"/>
    </row>
    <row r="83" spans="1:23" ht="15.75" x14ac:dyDescent="0.3">
      <c r="A83" s="48">
        <v>76</v>
      </c>
      <c r="B83" s="114"/>
      <c r="C83" s="114"/>
      <c r="D83" s="114">
        <f t="shared" si="0"/>
        <v>0</v>
      </c>
      <c r="E83" s="114"/>
      <c r="F83" s="101"/>
      <c r="G83" s="25">
        <f t="shared" si="10"/>
        <v>2018</v>
      </c>
      <c r="H83" s="450"/>
      <c r="I83" s="334"/>
      <c r="J83" s="444"/>
      <c r="K83" s="312"/>
      <c r="L83" s="313"/>
      <c r="M83" s="313"/>
      <c r="N83" s="313"/>
      <c r="O83" s="313"/>
      <c r="P83" s="313"/>
      <c r="Q83" s="313"/>
      <c r="R83" s="313"/>
      <c r="S83" s="453">
        <f t="shared" si="11"/>
        <v>0</v>
      </c>
      <c r="T83" s="313"/>
      <c r="U83" s="193" t="b">
        <f t="shared" si="9"/>
        <v>1</v>
      </c>
      <c r="V83" s="384" t="str">
        <f t="shared" si="3"/>
        <v>No</v>
      </c>
      <c r="W83" s="73"/>
    </row>
    <row r="84" spans="1:23" ht="15.75" x14ac:dyDescent="0.3">
      <c r="A84" s="107">
        <v>77</v>
      </c>
      <c r="B84" s="114"/>
      <c r="C84" s="114"/>
      <c r="D84" s="114">
        <f t="shared" si="0"/>
        <v>0</v>
      </c>
      <c r="E84" s="114"/>
      <c r="F84" s="101"/>
      <c r="G84" s="25">
        <f t="shared" si="10"/>
        <v>2018</v>
      </c>
      <c r="H84" s="450"/>
      <c r="I84" s="334"/>
      <c r="J84" s="444"/>
      <c r="K84" s="312"/>
      <c r="L84" s="313"/>
      <c r="M84" s="313"/>
      <c r="N84" s="313"/>
      <c r="O84" s="313"/>
      <c r="P84" s="313"/>
      <c r="Q84" s="313"/>
      <c r="R84" s="313"/>
      <c r="S84" s="453">
        <f t="shared" si="11"/>
        <v>0</v>
      </c>
      <c r="T84" s="313"/>
      <c r="U84" s="193" t="b">
        <f t="shared" si="9"/>
        <v>1</v>
      </c>
      <c r="V84" s="384" t="str">
        <f t="shared" si="3"/>
        <v>No</v>
      </c>
      <c r="W84" s="73"/>
    </row>
    <row r="85" spans="1:23" ht="15.75" x14ac:dyDescent="0.3">
      <c r="A85" s="48">
        <v>78</v>
      </c>
      <c r="B85" s="114"/>
      <c r="C85" s="114"/>
      <c r="D85" s="114">
        <f t="shared" si="0"/>
        <v>0</v>
      </c>
      <c r="E85" s="114"/>
      <c r="F85" s="101"/>
      <c r="G85" s="25">
        <f t="shared" si="10"/>
        <v>2018</v>
      </c>
      <c r="H85" s="450"/>
      <c r="I85" s="334"/>
      <c r="J85" s="444"/>
      <c r="K85" s="312"/>
      <c r="L85" s="313"/>
      <c r="M85" s="313"/>
      <c r="N85" s="313"/>
      <c r="O85" s="313"/>
      <c r="P85" s="313"/>
      <c r="Q85" s="313"/>
      <c r="R85" s="313"/>
      <c r="S85" s="453">
        <f t="shared" si="11"/>
        <v>0</v>
      </c>
      <c r="T85" s="313"/>
      <c r="U85" s="193" t="b">
        <f t="shared" si="9"/>
        <v>1</v>
      </c>
      <c r="V85" s="384" t="str">
        <f t="shared" si="3"/>
        <v>No</v>
      </c>
      <c r="W85" s="73"/>
    </row>
    <row r="86" spans="1:23" ht="15.75" x14ac:dyDescent="0.3">
      <c r="A86" s="107">
        <v>79</v>
      </c>
      <c r="B86" s="114"/>
      <c r="C86" s="114"/>
      <c r="D86" s="114">
        <f t="shared" si="0"/>
        <v>0</v>
      </c>
      <c r="E86" s="114"/>
      <c r="F86" s="101"/>
      <c r="G86" s="25">
        <f t="shared" si="10"/>
        <v>2018</v>
      </c>
      <c r="H86" s="450"/>
      <c r="I86" s="334"/>
      <c r="J86" s="444"/>
      <c r="K86" s="312"/>
      <c r="L86" s="313"/>
      <c r="M86" s="313"/>
      <c r="N86" s="313"/>
      <c r="O86" s="313"/>
      <c r="P86" s="313"/>
      <c r="Q86" s="313"/>
      <c r="R86" s="313"/>
      <c r="S86" s="453">
        <f t="shared" si="11"/>
        <v>0</v>
      </c>
      <c r="T86" s="313"/>
      <c r="U86" s="193" t="b">
        <f t="shared" si="9"/>
        <v>1</v>
      </c>
      <c r="V86" s="384" t="str">
        <f t="shared" si="3"/>
        <v>No</v>
      </c>
      <c r="W86" s="73"/>
    </row>
    <row r="87" spans="1:23" ht="15.75" x14ac:dyDescent="0.3">
      <c r="A87" s="48">
        <v>80</v>
      </c>
      <c r="B87" s="114"/>
      <c r="C87" s="114"/>
      <c r="D87" s="114">
        <f t="shared" si="0"/>
        <v>0</v>
      </c>
      <c r="E87" s="114"/>
      <c r="F87" s="101"/>
      <c r="G87" s="25">
        <f t="shared" si="10"/>
        <v>2018</v>
      </c>
      <c r="H87" s="450"/>
      <c r="I87" s="334"/>
      <c r="J87" s="444"/>
      <c r="K87" s="312"/>
      <c r="L87" s="313"/>
      <c r="M87" s="313"/>
      <c r="N87" s="313"/>
      <c r="O87" s="313"/>
      <c r="P87" s="313"/>
      <c r="Q87" s="313"/>
      <c r="R87" s="313"/>
      <c r="S87" s="453">
        <f t="shared" si="11"/>
        <v>0</v>
      </c>
      <c r="T87" s="313"/>
      <c r="U87" s="193" t="b">
        <f t="shared" si="9"/>
        <v>1</v>
      </c>
      <c r="V87" s="384" t="str">
        <f t="shared" si="3"/>
        <v>No</v>
      </c>
      <c r="W87" s="73"/>
    </row>
    <row r="88" spans="1:23" ht="15.75" x14ac:dyDescent="0.3">
      <c r="A88" s="107">
        <v>81</v>
      </c>
      <c r="B88" s="114"/>
      <c r="C88" s="114"/>
      <c r="D88" s="114">
        <f t="shared" si="0"/>
        <v>0</v>
      </c>
      <c r="E88" s="114"/>
      <c r="F88" s="101"/>
      <c r="G88" s="25">
        <f t="shared" si="10"/>
        <v>2018</v>
      </c>
      <c r="H88" s="450"/>
      <c r="I88" s="334"/>
      <c r="J88" s="444"/>
      <c r="K88" s="312"/>
      <c r="L88" s="313"/>
      <c r="M88" s="313"/>
      <c r="N88" s="313"/>
      <c r="O88" s="313"/>
      <c r="P88" s="313"/>
      <c r="Q88" s="313"/>
      <c r="R88" s="313"/>
      <c r="S88" s="453">
        <f t="shared" si="11"/>
        <v>0</v>
      </c>
      <c r="T88" s="313"/>
      <c r="U88" s="193" t="b">
        <f t="shared" si="9"/>
        <v>1</v>
      </c>
      <c r="V88" s="384" t="str">
        <f t="shared" si="3"/>
        <v>No</v>
      </c>
      <c r="W88" s="73"/>
    </row>
    <row r="89" spans="1:23" ht="15.75" x14ac:dyDescent="0.3">
      <c r="A89" s="48">
        <v>82</v>
      </c>
      <c r="B89" s="114"/>
      <c r="C89" s="114"/>
      <c r="D89" s="114">
        <f t="shared" si="0"/>
        <v>0</v>
      </c>
      <c r="E89" s="114"/>
      <c r="F89" s="101"/>
      <c r="G89" s="25">
        <f t="shared" si="10"/>
        <v>2018</v>
      </c>
      <c r="H89" s="450"/>
      <c r="I89" s="334"/>
      <c r="J89" s="444"/>
      <c r="K89" s="312"/>
      <c r="L89" s="313"/>
      <c r="M89" s="313"/>
      <c r="N89" s="313"/>
      <c r="O89" s="313"/>
      <c r="P89" s="313"/>
      <c r="Q89" s="313"/>
      <c r="R89" s="313"/>
      <c r="S89" s="453">
        <f t="shared" si="11"/>
        <v>0</v>
      </c>
      <c r="T89" s="313"/>
      <c r="U89" s="193" t="b">
        <f t="shared" si="9"/>
        <v>1</v>
      </c>
      <c r="V89" s="384" t="str">
        <f t="shared" si="3"/>
        <v>No</v>
      </c>
      <c r="W89" s="73"/>
    </row>
    <row r="90" spans="1:23" ht="15.75" x14ac:dyDescent="0.3">
      <c r="A90" s="107">
        <v>83</v>
      </c>
      <c r="B90" s="114"/>
      <c r="C90" s="114"/>
      <c r="D90" s="114">
        <f t="shared" si="0"/>
        <v>0</v>
      </c>
      <c r="E90" s="114"/>
      <c r="F90" s="101"/>
      <c r="G90" s="25">
        <f t="shared" si="10"/>
        <v>2018</v>
      </c>
      <c r="H90" s="450"/>
      <c r="I90" s="334"/>
      <c r="J90" s="444"/>
      <c r="K90" s="312"/>
      <c r="L90" s="313"/>
      <c r="M90" s="313"/>
      <c r="N90" s="313"/>
      <c r="O90" s="313"/>
      <c r="P90" s="313"/>
      <c r="Q90" s="313"/>
      <c r="R90" s="313"/>
      <c r="S90" s="453">
        <f t="shared" si="11"/>
        <v>0</v>
      </c>
      <c r="T90" s="313"/>
      <c r="U90" s="193" t="b">
        <f t="shared" si="9"/>
        <v>1</v>
      </c>
      <c r="V90" s="384" t="str">
        <f t="shared" si="3"/>
        <v>No</v>
      </c>
      <c r="W90" s="73"/>
    </row>
    <row r="91" spans="1:23" ht="15.75" x14ac:dyDescent="0.3">
      <c r="A91" s="48">
        <v>84</v>
      </c>
      <c r="B91" s="114"/>
      <c r="C91" s="114"/>
      <c r="D91" s="114">
        <f t="shared" si="0"/>
        <v>0</v>
      </c>
      <c r="E91" s="114"/>
      <c r="F91" s="101"/>
      <c r="G91" s="25">
        <f t="shared" si="10"/>
        <v>2018</v>
      </c>
      <c r="H91" s="450"/>
      <c r="I91" s="334"/>
      <c r="J91" s="444"/>
      <c r="K91" s="312"/>
      <c r="L91" s="313"/>
      <c r="M91" s="313"/>
      <c r="N91" s="313"/>
      <c r="O91" s="313"/>
      <c r="P91" s="313"/>
      <c r="Q91" s="313"/>
      <c r="R91" s="313"/>
      <c r="S91" s="453">
        <f t="shared" si="11"/>
        <v>0</v>
      </c>
      <c r="T91" s="313"/>
      <c r="U91" s="193" t="b">
        <f t="shared" si="9"/>
        <v>1</v>
      </c>
      <c r="V91" s="384" t="str">
        <f t="shared" si="3"/>
        <v>No</v>
      </c>
      <c r="W91" s="73"/>
    </row>
    <row r="92" spans="1:23" ht="15.75" x14ac:dyDescent="0.3">
      <c r="A92" s="107">
        <v>85</v>
      </c>
      <c r="B92" s="114"/>
      <c r="C92" s="114"/>
      <c r="D92" s="114">
        <f t="shared" si="0"/>
        <v>0</v>
      </c>
      <c r="E92" s="114"/>
      <c r="F92" s="101"/>
      <c r="G92" s="25">
        <f t="shared" si="10"/>
        <v>2018</v>
      </c>
      <c r="H92" s="192"/>
      <c r="I92" s="334"/>
      <c r="J92" s="296"/>
      <c r="K92" s="312"/>
      <c r="L92" s="313"/>
      <c r="M92" s="313"/>
      <c r="N92" s="313"/>
      <c r="O92" s="313"/>
      <c r="P92" s="313"/>
      <c r="Q92" s="313"/>
      <c r="R92" s="313"/>
      <c r="S92" s="453">
        <f t="shared" si="11"/>
        <v>0</v>
      </c>
      <c r="T92" s="313"/>
      <c r="U92" s="193" t="b">
        <f t="shared" si="9"/>
        <v>1</v>
      </c>
      <c r="V92" s="384" t="str">
        <f t="shared" si="3"/>
        <v>No</v>
      </c>
      <c r="W92" s="74"/>
    </row>
    <row r="93" spans="1:23" ht="15.75" x14ac:dyDescent="0.3">
      <c r="A93" s="48">
        <v>86</v>
      </c>
      <c r="B93" s="114"/>
      <c r="C93" s="114"/>
      <c r="D93" s="114">
        <f t="shared" si="0"/>
        <v>0</v>
      </c>
      <c r="E93" s="114"/>
      <c r="F93" s="101"/>
      <c r="G93" s="25">
        <f t="shared" si="10"/>
        <v>2018</v>
      </c>
      <c r="H93" s="332"/>
      <c r="I93" s="334"/>
      <c r="J93" s="333"/>
      <c r="K93" s="312"/>
      <c r="L93" s="313"/>
      <c r="M93" s="313"/>
      <c r="N93" s="313"/>
      <c r="O93" s="313"/>
      <c r="P93" s="313"/>
      <c r="Q93" s="313"/>
      <c r="R93" s="313"/>
      <c r="S93" s="453">
        <f t="shared" si="11"/>
        <v>0</v>
      </c>
      <c r="T93" s="313"/>
      <c r="U93" s="193" t="b">
        <f t="shared" si="9"/>
        <v>1</v>
      </c>
      <c r="V93" s="384" t="str">
        <f t="shared" si="3"/>
        <v>No</v>
      </c>
      <c r="W93" s="74"/>
    </row>
    <row r="94" spans="1:23" ht="15.75" x14ac:dyDescent="0.3">
      <c r="A94" s="107">
        <v>87</v>
      </c>
      <c r="B94" s="114"/>
      <c r="C94" s="114"/>
      <c r="D94" s="114">
        <f t="shared" si="0"/>
        <v>0</v>
      </c>
      <c r="E94" s="114"/>
      <c r="F94" s="101"/>
      <c r="G94" s="25">
        <f t="shared" si="10"/>
        <v>2018</v>
      </c>
      <c r="H94" s="198" t="s">
        <v>661</v>
      </c>
      <c r="I94" s="335"/>
      <c r="J94" s="293" t="s">
        <v>689</v>
      </c>
      <c r="K94" s="303" t="s">
        <v>658</v>
      </c>
      <c r="L94" s="453">
        <f>SUM(L74:L93)</f>
        <v>0</v>
      </c>
      <c r="M94" s="453">
        <f t="shared" ref="M94:T94" si="12">SUM(M74:M93)</f>
        <v>0</v>
      </c>
      <c r="N94" s="453">
        <f t="shared" si="12"/>
        <v>0</v>
      </c>
      <c r="O94" s="453">
        <f t="shared" si="12"/>
        <v>0</v>
      </c>
      <c r="P94" s="453">
        <f t="shared" si="12"/>
        <v>0</v>
      </c>
      <c r="Q94" s="453">
        <f t="shared" si="12"/>
        <v>0</v>
      </c>
      <c r="R94" s="453">
        <f t="shared" si="12"/>
        <v>0</v>
      </c>
      <c r="S94" s="453">
        <f t="shared" si="12"/>
        <v>0</v>
      </c>
      <c r="T94" s="453">
        <f t="shared" si="12"/>
        <v>0</v>
      </c>
      <c r="U94" s="193" t="b">
        <f t="shared" si="9"/>
        <v>1</v>
      </c>
      <c r="V94" s="384" t="str">
        <f t="shared" si="3"/>
        <v>No</v>
      </c>
      <c r="W94" s="74"/>
    </row>
    <row r="95" spans="1:23" ht="15.75" x14ac:dyDescent="0.3">
      <c r="A95" s="48">
        <v>88</v>
      </c>
      <c r="B95" s="114"/>
      <c r="C95" s="114"/>
      <c r="D95" s="114">
        <f t="shared" si="0"/>
        <v>0</v>
      </c>
      <c r="E95" s="114"/>
      <c r="F95" s="101"/>
      <c r="G95" s="25">
        <f t="shared" si="10"/>
        <v>2018</v>
      </c>
      <c r="H95" s="197"/>
      <c r="I95" s="334"/>
      <c r="J95" s="294"/>
      <c r="K95" s="312"/>
      <c r="L95" s="313"/>
      <c r="M95" s="313"/>
      <c r="N95" s="313"/>
      <c r="O95" s="313"/>
      <c r="P95" s="313"/>
      <c r="Q95" s="313"/>
      <c r="R95" s="313"/>
      <c r="S95" s="453">
        <f t="shared" si="11"/>
        <v>0</v>
      </c>
      <c r="T95" s="313"/>
      <c r="U95" s="193" t="b">
        <f t="shared" si="9"/>
        <v>1</v>
      </c>
      <c r="V95" s="384" t="str">
        <f t="shared" si="3"/>
        <v>No</v>
      </c>
      <c r="W95" s="74"/>
    </row>
    <row r="96" spans="1:23" ht="15.75" x14ac:dyDescent="0.3">
      <c r="A96" s="107">
        <v>89</v>
      </c>
      <c r="B96" s="114"/>
      <c r="C96" s="114"/>
      <c r="D96" s="114">
        <f t="shared" si="0"/>
        <v>0</v>
      </c>
      <c r="E96" s="114"/>
      <c r="F96" s="101"/>
      <c r="G96" s="25">
        <f t="shared" si="10"/>
        <v>2018</v>
      </c>
      <c r="H96" s="192"/>
      <c r="I96" s="334"/>
      <c r="J96" s="296"/>
      <c r="K96" s="312"/>
      <c r="L96" s="313"/>
      <c r="M96" s="313"/>
      <c r="N96" s="313"/>
      <c r="O96" s="313"/>
      <c r="P96" s="313"/>
      <c r="Q96" s="313"/>
      <c r="R96" s="313"/>
      <c r="S96" s="453">
        <f t="shared" si="11"/>
        <v>0</v>
      </c>
      <c r="T96" s="313"/>
      <c r="U96" s="193" t="b">
        <f t="shared" si="9"/>
        <v>1</v>
      </c>
      <c r="V96" s="384" t="str">
        <f t="shared" si="3"/>
        <v>No</v>
      </c>
      <c r="W96" s="74"/>
    </row>
    <row r="97" spans="1:23" ht="15.75" x14ac:dyDescent="0.3">
      <c r="A97" s="48">
        <v>90</v>
      </c>
      <c r="B97" s="114"/>
      <c r="C97" s="114"/>
      <c r="D97" s="114">
        <f t="shared" si="0"/>
        <v>0</v>
      </c>
      <c r="E97" s="114"/>
      <c r="F97" s="101"/>
      <c r="G97" s="25">
        <f t="shared" si="10"/>
        <v>2018</v>
      </c>
      <c r="H97" s="450"/>
      <c r="I97" s="334"/>
      <c r="J97" s="444"/>
      <c r="K97" s="312"/>
      <c r="L97" s="313"/>
      <c r="M97" s="313"/>
      <c r="N97" s="313"/>
      <c r="O97" s="313"/>
      <c r="P97" s="313"/>
      <c r="Q97" s="313"/>
      <c r="R97" s="313"/>
      <c r="S97" s="453">
        <f t="shared" si="11"/>
        <v>0</v>
      </c>
      <c r="T97" s="313"/>
      <c r="U97" s="193" t="b">
        <f t="shared" si="9"/>
        <v>1</v>
      </c>
      <c r="V97" s="384" t="str">
        <f t="shared" si="3"/>
        <v>No</v>
      </c>
      <c r="W97" s="74"/>
    </row>
    <row r="98" spans="1:23" ht="15.75" x14ac:dyDescent="0.3">
      <c r="A98" s="107">
        <v>91</v>
      </c>
      <c r="B98" s="114"/>
      <c r="C98" s="114"/>
      <c r="D98" s="114">
        <f t="shared" si="0"/>
        <v>0</v>
      </c>
      <c r="E98" s="114"/>
      <c r="F98" s="101"/>
      <c r="G98" s="25">
        <f t="shared" si="10"/>
        <v>2018</v>
      </c>
      <c r="H98" s="450"/>
      <c r="I98" s="334"/>
      <c r="J98" s="444"/>
      <c r="K98" s="312"/>
      <c r="L98" s="313"/>
      <c r="M98" s="313"/>
      <c r="N98" s="313"/>
      <c r="O98" s="313"/>
      <c r="P98" s="313"/>
      <c r="Q98" s="313"/>
      <c r="R98" s="313"/>
      <c r="S98" s="453">
        <f t="shared" si="11"/>
        <v>0</v>
      </c>
      <c r="T98" s="313"/>
      <c r="U98" s="193" t="b">
        <f t="shared" si="9"/>
        <v>1</v>
      </c>
      <c r="V98" s="384" t="str">
        <f t="shared" si="3"/>
        <v>No</v>
      </c>
      <c r="W98" s="74"/>
    </row>
    <row r="99" spans="1:23" ht="15.75" x14ac:dyDescent="0.3">
      <c r="A99" s="48">
        <v>92</v>
      </c>
      <c r="B99" s="114"/>
      <c r="C99" s="114"/>
      <c r="D99" s="114">
        <f t="shared" si="0"/>
        <v>0</v>
      </c>
      <c r="E99" s="114"/>
      <c r="F99" s="101"/>
      <c r="G99" s="25">
        <f t="shared" si="10"/>
        <v>2018</v>
      </c>
      <c r="H99" s="450"/>
      <c r="I99" s="334"/>
      <c r="J99" s="444"/>
      <c r="K99" s="312"/>
      <c r="L99" s="313"/>
      <c r="M99" s="313"/>
      <c r="N99" s="313"/>
      <c r="O99" s="313"/>
      <c r="P99" s="313"/>
      <c r="Q99" s="313"/>
      <c r="R99" s="313"/>
      <c r="S99" s="453">
        <f t="shared" si="11"/>
        <v>0</v>
      </c>
      <c r="T99" s="313"/>
      <c r="U99" s="193" t="b">
        <f t="shared" si="9"/>
        <v>1</v>
      </c>
      <c r="V99" s="384" t="str">
        <f t="shared" si="3"/>
        <v>No</v>
      </c>
      <c r="W99" s="74"/>
    </row>
    <row r="100" spans="1:23" ht="15.75" x14ac:dyDescent="0.3">
      <c r="A100" s="107">
        <v>93</v>
      </c>
      <c r="B100" s="114"/>
      <c r="C100" s="114"/>
      <c r="D100" s="114">
        <f t="shared" si="0"/>
        <v>0</v>
      </c>
      <c r="E100" s="114"/>
      <c r="F100" s="101"/>
      <c r="G100" s="25">
        <f t="shared" si="10"/>
        <v>2018</v>
      </c>
      <c r="H100" s="450"/>
      <c r="I100" s="334"/>
      <c r="J100" s="444"/>
      <c r="K100" s="312"/>
      <c r="L100" s="313"/>
      <c r="M100" s="313"/>
      <c r="N100" s="313"/>
      <c r="O100" s="313"/>
      <c r="P100" s="313"/>
      <c r="Q100" s="313"/>
      <c r="R100" s="313"/>
      <c r="S100" s="453">
        <f t="shared" si="11"/>
        <v>0</v>
      </c>
      <c r="T100" s="313"/>
      <c r="U100" s="193" t="b">
        <f t="shared" si="9"/>
        <v>1</v>
      </c>
      <c r="V100" s="384" t="str">
        <f t="shared" si="3"/>
        <v>No</v>
      </c>
      <c r="W100" s="74"/>
    </row>
    <row r="101" spans="1:23" ht="15.75" x14ac:dyDescent="0.3">
      <c r="A101" s="48">
        <v>94</v>
      </c>
      <c r="B101" s="114"/>
      <c r="C101" s="114"/>
      <c r="D101" s="114">
        <f t="shared" si="0"/>
        <v>0</v>
      </c>
      <c r="E101" s="114"/>
      <c r="F101" s="101"/>
      <c r="G101" s="25">
        <f t="shared" si="10"/>
        <v>2018</v>
      </c>
      <c r="H101" s="450"/>
      <c r="I101" s="334"/>
      <c r="J101" s="444"/>
      <c r="K101" s="312"/>
      <c r="L101" s="313"/>
      <c r="M101" s="313"/>
      <c r="N101" s="313"/>
      <c r="O101" s="313"/>
      <c r="P101" s="313"/>
      <c r="Q101" s="313"/>
      <c r="R101" s="313"/>
      <c r="S101" s="453">
        <f t="shared" si="11"/>
        <v>0</v>
      </c>
      <c r="T101" s="313"/>
      <c r="U101" s="193" t="b">
        <f t="shared" si="9"/>
        <v>1</v>
      </c>
      <c r="V101" s="384" t="str">
        <f t="shared" si="3"/>
        <v>No</v>
      </c>
      <c r="W101" s="74"/>
    </row>
    <row r="102" spans="1:23" ht="15.75" x14ac:dyDescent="0.3">
      <c r="A102" s="107">
        <v>95</v>
      </c>
      <c r="B102" s="114"/>
      <c r="C102" s="114"/>
      <c r="D102" s="114">
        <f t="shared" si="0"/>
        <v>0</v>
      </c>
      <c r="E102" s="114"/>
      <c r="F102" s="101"/>
      <c r="G102" s="25">
        <f t="shared" si="10"/>
        <v>2018</v>
      </c>
      <c r="H102" s="450"/>
      <c r="I102" s="334"/>
      <c r="J102" s="444"/>
      <c r="K102" s="312"/>
      <c r="L102" s="313"/>
      <c r="M102" s="313"/>
      <c r="N102" s="313"/>
      <c r="O102" s="313"/>
      <c r="P102" s="313"/>
      <c r="Q102" s="313"/>
      <c r="R102" s="313"/>
      <c r="S102" s="453">
        <f t="shared" si="11"/>
        <v>0</v>
      </c>
      <c r="T102" s="313"/>
      <c r="U102" s="193" t="b">
        <f t="shared" si="9"/>
        <v>1</v>
      </c>
      <c r="V102" s="384" t="str">
        <f t="shared" si="3"/>
        <v>No</v>
      </c>
      <c r="W102" s="74"/>
    </row>
    <row r="103" spans="1:23" ht="15.75" x14ac:dyDescent="0.3">
      <c r="A103" s="48">
        <v>96</v>
      </c>
      <c r="B103" s="114"/>
      <c r="C103" s="114"/>
      <c r="D103" s="114">
        <f t="shared" si="0"/>
        <v>0</v>
      </c>
      <c r="E103" s="114"/>
      <c r="F103" s="101"/>
      <c r="G103" s="25">
        <f t="shared" si="10"/>
        <v>2018</v>
      </c>
      <c r="H103" s="450"/>
      <c r="I103" s="334"/>
      <c r="J103" s="444"/>
      <c r="K103" s="312"/>
      <c r="L103" s="313"/>
      <c r="M103" s="313"/>
      <c r="N103" s="313"/>
      <c r="O103" s="313"/>
      <c r="P103" s="313"/>
      <c r="Q103" s="313"/>
      <c r="R103" s="313"/>
      <c r="S103" s="453">
        <f t="shared" si="11"/>
        <v>0</v>
      </c>
      <c r="T103" s="313"/>
      <c r="U103" s="193" t="b">
        <f t="shared" si="9"/>
        <v>1</v>
      </c>
      <c r="V103" s="384" t="str">
        <f t="shared" si="3"/>
        <v>No</v>
      </c>
      <c r="W103" s="74"/>
    </row>
    <row r="104" spans="1:23" ht="15.75" x14ac:dyDescent="0.3">
      <c r="A104" s="107">
        <v>97</v>
      </c>
      <c r="B104" s="114"/>
      <c r="C104" s="114"/>
      <c r="D104" s="114">
        <f t="shared" si="0"/>
        <v>0</v>
      </c>
      <c r="E104" s="114"/>
      <c r="F104" s="101"/>
      <c r="G104" s="25">
        <f t="shared" si="10"/>
        <v>2018</v>
      </c>
      <c r="H104" s="450"/>
      <c r="I104" s="334"/>
      <c r="J104" s="444"/>
      <c r="K104" s="312"/>
      <c r="L104" s="313"/>
      <c r="M104" s="313"/>
      <c r="N104" s="313"/>
      <c r="O104" s="313"/>
      <c r="P104" s="313"/>
      <c r="Q104" s="313"/>
      <c r="R104" s="313"/>
      <c r="S104" s="453">
        <f t="shared" si="11"/>
        <v>0</v>
      </c>
      <c r="T104" s="313"/>
      <c r="U104" s="193" t="b">
        <f t="shared" si="9"/>
        <v>1</v>
      </c>
      <c r="V104" s="384" t="str">
        <f t="shared" si="3"/>
        <v>No</v>
      </c>
      <c r="W104" s="74"/>
    </row>
    <row r="105" spans="1:23" ht="15.75" x14ac:dyDescent="0.3">
      <c r="A105" s="48">
        <v>98</v>
      </c>
      <c r="B105" s="114"/>
      <c r="C105" s="114"/>
      <c r="D105" s="114">
        <f t="shared" si="0"/>
        <v>0</v>
      </c>
      <c r="E105" s="114"/>
      <c r="F105" s="101"/>
      <c r="G105" s="25">
        <f t="shared" si="10"/>
        <v>2018</v>
      </c>
      <c r="H105" s="450"/>
      <c r="I105" s="334"/>
      <c r="J105" s="444"/>
      <c r="K105" s="312"/>
      <c r="L105" s="313"/>
      <c r="M105" s="313"/>
      <c r="N105" s="313"/>
      <c r="O105" s="313"/>
      <c r="P105" s="313"/>
      <c r="Q105" s="313"/>
      <c r="R105" s="313"/>
      <c r="S105" s="453">
        <f t="shared" si="11"/>
        <v>0</v>
      </c>
      <c r="T105" s="313"/>
      <c r="U105" s="193" t="b">
        <f t="shared" si="9"/>
        <v>1</v>
      </c>
      <c r="V105" s="384" t="str">
        <f t="shared" si="3"/>
        <v>No</v>
      </c>
      <c r="W105" s="74"/>
    </row>
    <row r="106" spans="1:23" ht="15.75" x14ac:dyDescent="0.3">
      <c r="A106" s="107">
        <v>99</v>
      </c>
      <c r="B106" s="114"/>
      <c r="C106" s="114"/>
      <c r="D106" s="114">
        <f t="shared" si="0"/>
        <v>0</v>
      </c>
      <c r="E106" s="114"/>
      <c r="F106" s="101"/>
      <c r="G106" s="25">
        <f t="shared" si="10"/>
        <v>2018</v>
      </c>
      <c r="H106" s="450"/>
      <c r="I106" s="334"/>
      <c r="J106" s="444"/>
      <c r="K106" s="312"/>
      <c r="L106" s="313"/>
      <c r="M106" s="313"/>
      <c r="N106" s="313"/>
      <c r="O106" s="313"/>
      <c r="P106" s="313"/>
      <c r="Q106" s="313"/>
      <c r="R106" s="313"/>
      <c r="S106" s="453">
        <f t="shared" si="11"/>
        <v>0</v>
      </c>
      <c r="T106" s="313"/>
      <c r="U106" s="193" t="b">
        <f t="shared" si="9"/>
        <v>1</v>
      </c>
      <c r="V106" s="384" t="str">
        <f t="shared" si="3"/>
        <v>No</v>
      </c>
      <c r="W106" s="74"/>
    </row>
    <row r="107" spans="1:23" ht="15.75" x14ac:dyDescent="0.3">
      <c r="A107" s="48">
        <v>100</v>
      </c>
      <c r="B107" s="114"/>
      <c r="C107" s="114"/>
      <c r="D107" s="114">
        <f t="shared" si="0"/>
        <v>0</v>
      </c>
      <c r="E107" s="114"/>
      <c r="F107" s="101"/>
      <c r="G107" s="25">
        <f t="shared" si="10"/>
        <v>2018</v>
      </c>
      <c r="H107" s="450"/>
      <c r="I107" s="334"/>
      <c r="J107" s="444"/>
      <c r="K107" s="312"/>
      <c r="L107" s="313"/>
      <c r="M107" s="313"/>
      <c r="N107" s="313"/>
      <c r="O107" s="313"/>
      <c r="P107" s="313"/>
      <c r="Q107" s="313"/>
      <c r="R107" s="313"/>
      <c r="S107" s="453">
        <f t="shared" si="11"/>
        <v>0</v>
      </c>
      <c r="T107" s="313"/>
      <c r="U107" s="193" t="b">
        <f t="shared" si="9"/>
        <v>1</v>
      </c>
      <c r="V107" s="384" t="str">
        <f t="shared" si="3"/>
        <v>No</v>
      </c>
      <c r="W107" s="74"/>
    </row>
    <row r="108" spans="1:23" ht="15.75" x14ac:dyDescent="0.3">
      <c r="A108" s="107">
        <v>101</v>
      </c>
      <c r="B108" s="114"/>
      <c r="C108" s="114"/>
      <c r="D108" s="114">
        <f t="shared" si="0"/>
        <v>0</v>
      </c>
      <c r="E108" s="114"/>
      <c r="F108" s="101"/>
      <c r="G108" s="25">
        <f t="shared" si="10"/>
        <v>2018</v>
      </c>
      <c r="H108" s="450"/>
      <c r="I108" s="334"/>
      <c r="J108" s="444"/>
      <c r="K108" s="312"/>
      <c r="L108" s="313"/>
      <c r="M108" s="313"/>
      <c r="N108" s="313"/>
      <c r="O108" s="313"/>
      <c r="P108" s="313"/>
      <c r="Q108" s="313"/>
      <c r="R108" s="313"/>
      <c r="S108" s="453">
        <f t="shared" si="11"/>
        <v>0</v>
      </c>
      <c r="T108" s="313"/>
      <c r="U108" s="193" t="b">
        <f t="shared" si="9"/>
        <v>1</v>
      </c>
      <c r="V108" s="384" t="str">
        <f t="shared" si="3"/>
        <v>No</v>
      </c>
      <c r="W108" s="74"/>
    </row>
    <row r="109" spans="1:23" ht="15.75" x14ac:dyDescent="0.3">
      <c r="A109" s="48">
        <v>102</v>
      </c>
      <c r="B109" s="114"/>
      <c r="C109" s="114"/>
      <c r="D109" s="114">
        <f t="shared" si="0"/>
        <v>0</v>
      </c>
      <c r="E109" s="114"/>
      <c r="F109" s="101"/>
      <c r="G109" s="25">
        <f t="shared" si="10"/>
        <v>2018</v>
      </c>
      <c r="H109" s="450"/>
      <c r="I109" s="334"/>
      <c r="J109" s="444"/>
      <c r="K109" s="312"/>
      <c r="L109" s="313"/>
      <c r="M109" s="313"/>
      <c r="N109" s="313"/>
      <c r="O109" s="313"/>
      <c r="P109" s="313"/>
      <c r="Q109" s="313"/>
      <c r="R109" s="313"/>
      <c r="S109" s="453">
        <f t="shared" si="11"/>
        <v>0</v>
      </c>
      <c r="T109" s="313"/>
      <c r="U109" s="193" t="b">
        <f t="shared" si="9"/>
        <v>1</v>
      </c>
      <c r="V109" s="384" t="str">
        <f t="shared" si="3"/>
        <v>No</v>
      </c>
      <c r="W109" s="74"/>
    </row>
    <row r="110" spans="1:23" ht="15.75" x14ac:dyDescent="0.3">
      <c r="A110" s="107">
        <v>103</v>
      </c>
      <c r="B110" s="114"/>
      <c r="C110" s="114"/>
      <c r="D110" s="114">
        <f t="shared" si="0"/>
        <v>0</v>
      </c>
      <c r="E110" s="114"/>
      <c r="F110" s="101"/>
      <c r="G110" s="25">
        <f t="shared" si="10"/>
        <v>2018</v>
      </c>
      <c r="H110" s="450"/>
      <c r="I110" s="334"/>
      <c r="J110" s="444"/>
      <c r="K110" s="312"/>
      <c r="L110" s="313"/>
      <c r="M110" s="313"/>
      <c r="N110" s="313"/>
      <c r="O110" s="313"/>
      <c r="P110" s="313"/>
      <c r="Q110" s="313"/>
      <c r="R110" s="313"/>
      <c r="S110" s="453">
        <f t="shared" si="11"/>
        <v>0</v>
      </c>
      <c r="T110" s="313"/>
      <c r="U110" s="193" t="b">
        <f t="shared" si="9"/>
        <v>1</v>
      </c>
      <c r="V110" s="384" t="str">
        <f t="shared" si="3"/>
        <v>No</v>
      </c>
      <c r="W110" s="74"/>
    </row>
    <row r="111" spans="1:23" ht="15.75" x14ac:dyDescent="0.3">
      <c r="A111" s="48">
        <v>104</v>
      </c>
      <c r="B111" s="114"/>
      <c r="C111" s="114"/>
      <c r="D111" s="114">
        <f t="shared" si="0"/>
        <v>0</v>
      </c>
      <c r="E111" s="114"/>
      <c r="F111" s="101"/>
      <c r="G111" s="25">
        <f t="shared" si="10"/>
        <v>2018</v>
      </c>
      <c r="H111" s="450"/>
      <c r="I111" s="334"/>
      <c r="J111" s="444"/>
      <c r="K111" s="312"/>
      <c r="L111" s="313"/>
      <c r="M111" s="313"/>
      <c r="N111" s="313"/>
      <c r="O111" s="313"/>
      <c r="P111" s="313"/>
      <c r="Q111" s="313"/>
      <c r="R111" s="313"/>
      <c r="S111" s="453">
        <f t="shared" si="11"/>
        <v>0</v>
      </c>
      <c r="T111" s="313"/>
      <c r="U111" s="193" t="b">
        <f t="shared" si="9"/>
        <v>1</v>
      </c>
      <c r="V111" s="384" t="str">
        <f t="shared" si="3"/>
        <v>No</v>
      </c>
      <c r="W111" s="74"/>
    </row>
    <row r="112" spans="1:23" ht="15.75" x14ac:dyDescent="0.3">
      <c r="A112" s="107">
        <v>105</v>
      </c>
      <c r="B112" s="114"/>
      <c r="C112" s="114"/>
      <c r="D112" s="114">
        <f t="shared" si="0"/>
        <v>0</v>
      </c>
      <c r="E112" s="114"/>
      <c r="F112" s="101"/>
      <c r="G112" s="25">
        <f t="shared" si="10"/>
        <v>2018</v>
      </c>
      <c r="H112" s="450"/>
      <c r="I112" s="334"/>
      <c r="J112" s="444"/>
      <c r="K112" s="312"/>
      <c r="L112" s="313"/>
      <c r="M112" s="313"/>
      <c r="N112" s="313"/>
      <c r="O112" s="313"/>
      <c r="P112" s="313"/>
      <c r="Q112" s="313"/>
      <c r="R112" s="313"/>
      <c r="S112" s="453">
        <f t="shared" si="11"/>
        <v>0</v>
      </c>
      <c r="T112" s="313"/>
      <c r="U112" s="193" t="b">
        <f t="shared" si="9"/>
        <v>1</v>
      </c>
      <c r="V112" s="384" t="str">
        <f t="shared" si="3"/>
        <v>No</v>
      </c>
      <c r="W112" s="74"/>
    </row>
    <row r="113" spans="1:23" ht="15.75" x14ac:dyDescent="0.3">
      <c r="A113" s="48">
        <v>106</v>
      </c>
      <c r="B113" s="114"/>
      <c r="C113" s="114"/>
      <c r="D113" s="114">
        <f t="shared" si="0"/>
        <v>0</v>
      </c>
      <c r="E113" s="114"/>
      <c r="F113" s="101"/>
      <c r="G113" s="25">
        <f t="shared" si="10"/>
        <v>2018</v>
      </c>
      <c r="H113" s="192"/>
      <c r="I113" s="334"/>
      <c r="J113" s="296"/>
      <c r="K113" s="312"/>
      <c r="L113" s="313"/>
      <c r="M113" s="313"/>
      <c r="N113" s="313"/>
      <c r="O113" s="313"/>
      <c r="P113" s="313"/>
      <c r="Q113" s="313"/>
      <c r="R113" s="313"/>
      <c r="S113" s="453">
        <f t="shared" si="11"/>
        <v>0</v>
      </c>
      <c r="T113" s="313"/>
      <c r="U113" s="193" t="b">
        <f t="shared" si="9"/>
        <v>1</v>
      </c>
      <c r="V113" s="384" t="str">
        <f t="shared" si="3"/>
        <v>No</v>
      </c>
      <c r="W113" s="74"/>
    </row>
    <row r="114" spans="1:23" ht="15.75" x14ac:dyDescent="0.3">
      <c r="A114" s="107">
        <v>107</v>
      </c>
      <c r="B114" s="114"/>
      <c r="C114" s="114"/>
      <c r="D114" s="114">
        <f t="shared" si="0"/>
        <v>0</v>
      </c>
      <c r="E114" s="114"/>
      <c r="F114" s="101"/>
      <c r="G114" s="25">
        <f t="shared" si="10"/>
        <v>2018</v>
      </c>
      <c r="H114" s="196"/>
      <c r="I114" s="334"/>
      <c r="J114" s="292"/>
      <c r="K114" s="312"/>
      <c r="L114" s="313"/>
      <c r="M114" s="313"/>
      <c r="N114" s="313"/>
      <c r="O114" s="313"/>
      <c r="P114" s="313"/>
      <c r="Q114" s="313"/>
      <c r="R114" s="313"/>
      <c r="S114" s="453">
        <f t="shared" si="11"/>
        <v>0</v>
      </c>
      <c r="T114" s="313"/>
      <c r="U114" s="193" t="b">
        <f t="shared" si="9"/>
        <v>1</v>
      </c>
      <c r="V114" s="384" t="str">
        <f t="shared" si="3"/>
        <v>No</v>
      </c>
      <c r="W114" s="74"/>
    </row>
    <row r="115" spans="1:23" s="63" customFormat="1" ht="15.75" x14ac:dyDescent="0.3">
      <c r="A115" s="48">
        <v>108</v>
      </c>
      <c r="B115" s="114"/>
      <c r="C115" s="114"/>
      <c r="D115" s="114">
        <f t="shared" si="0"/>
        <v>0</v>
      </c>
      <c r="E115" s="114"/>
      <c r="F115" s="101"/>
      <c r="G115" s="25">
        <f t="shared" si="10"/>
        <v>2018</v>
      </c>
      <c r="H115" s="198" t="s">
        <v>662</v>
      </c>
      <c r="I115" s="335"/>
      <c r="J115" s="293" t="s">
        <v>690</v>
      </c>
      <c r="K115" s="306" t="s">
        <v>658</v>
      </c>
      <c r="L115" s="339">
        <f>SUM(L95:L114)</f>
        <v>0</v>
      </c>
      <c r="M115" s="338">
        <f t="shared" ref="M115:T115" si="13">SUM(M95:M114)</f>
        <v>0</v>
      </c>
      <c r="N115" s="338">
        <f t="shared" si="13"/>
        <v>0</v>
      </c>
      <c r="O115" s="338">
        <f t="shared" si="13"/>
        <v>0</v>
      </c>
      <c r="P115" s="338">
        <f t="shared" si="13"/>
        <v>0</v>
      </c>
      <c r="Q115" s="338">
        <f t="shared" si="13"/>
        <v>0</v>
      </c>
      <c r="R115" s="338">
        <f t="shared" si="13"/>
        <v>0</v>
      </c>
      <c r="S115" s="338">
        <f t="shared" si="13"/>
        <v>0</v>
      </c>
      <c r="T115" s="338">
        <f t="shared" si="13"/>
        <v>0</v>
      </c>
      <c r="U115" s="193" t="b">
        <f t="shared" si="9"/>
        <v>1</v>
      </c>
      <c r="V115" s="384" t="str">
        <f t="shared" si="3"/>
        <v>No</v>
      </c>
      <c r="W115" s="74"/>
    </row>
    <row r="116" spans="1:23" ht="15.75" x14ac:dyDescent="0.3">
      <c r="A116" s="107">
        <v>109</v>
      </c>
      <c r="B116" s="114"/>
      <c r="C116" s="114"/>
      <c r="D116" s="114">
        <f t="shared" si="0"/>
        <v>0</v>
      </c>
      <c r="E116" s="114"/>
      <c r="F116" s="101"/>
      <c r="G116" s="25">
        <f t="shared" si="10"/>
        <v>2018</v>
      </c>
      <c r="H116" s="198" t="s">
        <v>664</v>
      </c>
      <c r="I116" s="335"/>
      <c r="J116" s="293" t="s">
        <v>691</v>
      </c>
      <c r="K116" s="306" t="s">
        <v>658</v>
      </c>
      <c r="L116" s="339">
        <f>SUM(L94,L115)</f>
        <v>0</v>
      </c>
      <c r="M116" s="338">
        <f t="shared" ref="M116:T116" si="14">SUM(M94,M115)</f>
        <v>0</v>
      </c>
      <c r="N116" s="338">
        <f t="shared" si="14"/>
        <v>0</v>
      </c>
      <c r="O116" s="338">
        <f t="shared" si="14"/>
        <v>0</v>
      </c>
      <c r="P116" s="338">
        <f t="shared" si="14"/>
        <v>0</v>
      </c>
      <c r="Q116" s="338">
        <f t="shared" si="14"/>
        <v>0</v>
      </c>
      <c r="R116" s="338">
        <f t="shared" si="14"/>
        <v>0</v>
      </c>
      <c r="S116" s="338">
        <f t="shared" si="14"/>
        <v>0</v>
      </c>
      <c r="T116" s="338">
        <f t="shared" si="14"/>
        <v>0</v>
      </c>
      <c r="U116" s="193" t="b">
        <f t="shared" si="9"/>
        <v>1</v>
      </c>
      <c r="V116" s="384" t="str">
        <f t="shared" si="3"/>
        <v>No</v>
      </c>
      <c r="W116" s="74"/>
    </row>
    <row r="117" spans="1:23" ht="15.75" x14ac:dyDescent="0.3">
      <c r="A117" s="48">
        <v>110</v>
      </c>
      <c r="B117" s="114"/>
      <c r="C117" s="114"/>
      <c r="D117" s="114">
        <f t="shared" si="0"/>
        <v>0</v>
      </c>
      <c r="E117" s="114"/>
      <c r="F117" s="101"/>
      <c r="G117" s="25">
        <f t="shared" si="10"/>
        <v>2018</v>
      </c>
      <c r="H117" s="198" t="s">
        <v>666</v>
      </c>
      <c r="I117" s="335"/>
      <c r="J117" s="293" t="s">
        <v>692</v>
      </c>
      <c r="K117" s="306" t="s">
        <v>658</v>
      </c>
      <c r="L117" s="339">
        <f t="shared" ref="L117:T117" si="15">SUM(L28,L73,L116)</f>
        <v>0</v>
      </c>
      <c r="M117" s="338">
        <f t="shared" si="15"/>
        <v>0</v>
      </c>
      <c r="N117" s="338">
        <f t="shared" si="15"/>
        <v>0</v>
      </c>
      <c r="O117" s="338">
        <f t="shared" si="15"/>
        <v>0</v>
      </c>
      <c r="P117" s="338">
        <f t="shared" si="15"/>
        <v>0</v>
      </c>
      <c r="Q117" s="338">
        <f t="shared" si="15"/>
        <v>0</v>
      </c>
      <c r="R117" s="338">
        <f t="shared" si="15"/>
        <v>0</v>
      </c>
      <c r="S117" s="338">
        <f t="shared" si="15"/>
        <v>0</v>
      </c>
      <c r="T117" s="338">
        <f t="shared" si="15"/>
        <v>0</v>
      </c>
      <c r="U117" s="193" t="b">
        <f t="shared" si="9"/>
        <v>1</v>
      </c>
      <c r="V117" s="384" t="str">
        <f t="shared" si="3"/>
        <v>No</v>
      </c>
      <c r="W117" s="74"/>
    </row>
    <row r="118" spans="1:23" ht="15.75" x14ac:dyDescent="0.3">
      <c r="A118" s="107">
        <v>111</v>
      </c>
      <c r="B118" s="114"/>
      <c r="C118" s="114"/>
      <c r="D118" s="114">
        <f t="shared" si="0"/>
        <v>0</v>
      </c>
      <c r="E118" s="114"/>
      <c r="F118" s="101"/>
      <c r="G118" s="25">
        <f t="shared" si="10"/>
        <v>2018</v>
      </c>
      <c r="H118" s="197"/>
      <c r="I118" s="334"/>
      <c r="J118" s="294"/>
      <c r="K118" s="312"/>
      <c r="L118" s="313"/>
      <c r="M118" s="313"/>
      <c r="N118" s="313"/>
      <c r="O118" s="313"/>
      <c r="P118" s="313"/>
      <c r="Q118" s="313"/>
      <c r="R118" s="313"/>
      <c r="S118" s="453">
        <f t="shared" ref="S118:S182" si="16">SUM(O118+P118-Q118-R118)</f>
        <v>0</v>
      </c>
      <c r="T118" s="313"/>
      <c r="U118" s="193" t="b">
        <f t="shared" si="9"/>
        <v>1</v>
      </c>
      <c r="V118" s="384" t="str">
        <f t="shared" si="3"/>
        <v>No</v>
      </c>
      <c r="W118" s="74"/>
    </row>
    <row r="119" spans="1:23" ht="15.75" x14ac:dyDescent="0.3">
      <c r="A119" s="48">
        <v>112</v>
      </c>
      <c r="B119" s="114"/>
      <c r="C119" s="114"/>
      <c r="D119" s="114">
        <f t="shared" si="0"/>
        <v>0</v>
      </c>
      <c r="E119" s="114"/>
      <c r="F119" s="101"/>
      <c r="G119" s="25">
        <f t="shared" si="10"/>
        <v>2018</v>
      </c>
      <c r="H119" s="192"/>
      <c r="I119" s="334"/>
      <c r="J119" s="296"/>
      <c r="K119" s="312"/>
      <c r="L119" s="313"/>
      <c r="M119" s="313"/>
      <c r="N119" s="313"/>
      <c r="O119" s="313"/>
      <c r="P119" s="313"/>
      <c r="Q119" s="313"/>
      <c r="R119" s="313"/>
      <c r="S119" s="453">
        <f t="shared" si="16"/>
        <v>0</v>
      </c>
      <c r="T119" s="313"/>
      <c r="U119" s="193" t="b">
        <f t="shared" si="9"/>
        <v>1</v>
      </c>
      <c r="V119" s="384" t="str">
        <f t="shared" si="3"/>
        <v>No</v>
      </c>
      <c r="W119" s="74"/>
    </row>
    <row r="120" spans="1:23" ht="15.75" x14ac:dyDescent="0.3">
      <c r="A120" s="107">
        <v>113</v>
      </c>
      <c r="B120" s="114"/>
      <c r="C120" s="114"/>
      <c r="D120" s="114">
        <f t="shared" si="0"/>
        <v>0</v>
      </c>
      <c r="E120" s="114"/>
      <c r="F120" s="101"/>
      <c r="G120" s="25">
        <f t="shared" si="10"/>
        <v>2018</v>
      </c>
      <c r="H120" s="450"/>
      <c r="I120" s="334"/>
      <c r="J120" s="444"/>
      <c r="K120" s="312"/>
      <c r="L120" s="445"/>
      <c r="M120" s="445"/>
      <c r="N120" s="445"/>
      <c r="O120" s="445"/>
      <c r="P120" s="445"/>
      <c r="Q120" s="445"/>
      <c r="R120" s="445"/>
      <c r="S120" s="453">
        <f t="shared" si="16"/>
        <v>0</v>
      </c>
      <c r="T120" s="445"/>
      <c r="U120" s="193" t="b">
        <f t="shared" si="9"/>
        <v>1</v>
      </c>
      <c r="V120" s="384" t="str">
        <f t="shared" si="3"/>
        <v>No</v>
      </c>
      <c r="W120" s="74"/>
    </row>
    <row r="121" spans="1:23" ht="15.75" x14ac:dyDescent="0.3">
      <c r="A121" s="48">
        <v>114</v>
      </c>
      <c r="B121" s="114"/>
      <c r="C121" s="114"/>
      <c r="D121" s="114">
        <f t="shared" si="0"/>
        <v>0</v>
      </c>
      <c r="E121" s="114"/>
      <c r="F121" s="101"/>
      <c r="G121" s="25">
        <f t="shared" si="10"/>
        <v>2018</v>
      </c>
      <c r="H121" s="450"/>
      <c r="I121" s="334"/>
      <c r="J121" s="444"/>
      <c r="K121" s="312"/>
      <c r="L121" s="445"/>
      <c r="M121" s="445"/>
      <c r="N121" s="445"/>
      <c r="O121" s="445"/>
      <c r="P121" s="445"/>
      <c r="Q121" s="445"/>
      <c r="R121" s="445"/>
      <c r="S121" s="453">
        <f t="shared" si="16"/>
        <v>0</v>
      </c>
      <c r="T121" s="445"/>
      <c r="U121" s="193" t="b">
        <f t="shared" si="9"/>
        <v>1</v>
      </c>
      <c r="V121" s="384" t="str">
        <f t="shared" si="3"/>
        <v>No</v>
      </c>
      <c r="W121" s="74"/>
    </row>
    <row r="122" spans="1:23" ht="15.75" x14ac:dyDescent="0.3">
      <c r="A122" s="107">
        <v>115</v>
      </c>
      <c r="B122" s="114"/>
      <c r="C122" s="114"/>
      <c r="D122" s="114">
        <f t="shared" si="0"/>
        <v>0</v>
      </c>
      <c r="E122" s="114"/>
      <c r="F122" s="101"/>
      <c r="G122" s="25">
        <f t="shared" si="10"/>
        <v>2018</v>
      </c>
      <c r="H122" s="450"/>
      <c r="I122" s="334"/>
      <c r="J122" s="444"/>
      <c r="K122" s="312"/>
      <c r="L122" s="445"/>
      <c r="M122" s="445"/>
      <c r="N122" s="445"/>
      <c r="O122" s="445"/>
      <c r="P122" s="445"/>
      <c r="Q122" s="445"/>
      <c r="R122" s="445"/>
      <c r="S122" s="453">
        <f t="shared" si="16"/>
        <v>0</v>
      </c>
      <c r="T122" s="445"/>
      <c r="U122" s="193" t="b">
        <f t="shared" si="9"/>
        <v>1</v>
      </c>
      <c r="V122" s="384" t="str">
        <f t="shared" si="3"/>
        <v>No</v>
      </c>
      <c r="W122" s="74"/>
    </row>
    <row r="123" spans="1:23" ht="15.75" x14ac:dyDescent="0.3">
      <c r="A123" s="48">
        <v>116</v>
      </c>
      <c r="B123" s="114"/>
      <c r="C123" s="114"/>
      <c r="D123" s="114">
        <f t="shared" si="0"/>
        <v>0</v>
      </c>
      <c r="E123" s="114"/>
      <c r="F123" s="101"/>
      <c r="G123" s="25">
        <f t="shared" si="10"/>
        <v>2018</v>
      </c>
      <c r="H123" s="450"/>
      <c r="I123" s="334"/>
      <c r="J123" s="444"/>
      <c r="K123" s="312"/>
      <c r="L123" s="445"/>
      <c r="M123" s="445"/>
      <c r="N123" s="445"/>
      <c r="O123" s="445"/>
      <c r="P123" s="445"/>
      <c r="Q123" s="445"/>
      <c r="R123" s="445"/>
      <c r="S123" s="453">
        <f t="shared" si="16"/>
        <v>0</v>
      </c>
      <c r="T123" s="445"/>
      <c r="U123" s="193" t="b">
        <f t="shared" si="9"/>
        <v>1</v>
      </c>
      <c r="V123" s="384" t="str">
        <f t="shared" si="3"/>
        <v>No</v>
      </c>
      <c r="W123" s="74"/>
    </row>
    <row r="124" spans="1:23" ht="15.75" x14ac:dyDescent="0.3">
      <c r="A124" s="107">
        <v>117</v>
      </c>
      <c r="B124" s="114"/>
      <c r="C124" s="114"/>
      <c r="D124" s="114">
        <f t="shared" si="0"/>
        <v>0</v>
      </c>
      <c r="E124" s="114"/>
      <c r="F124" s="101"/>
      <c r="G124" s="25">
        <f t="shared" si="10"/>
        <v>2018</v>
      </c>
      <c r="H124" s="450"/>
      <c r="I124" s="334"/>
      <c r="J124" s="444"/>
      <c r="K124" s="312"/>
      <c r="L124" s="445"/>
      <c r="M124" s="445"/>
      <c r="N124" s="445"/>
      <c r="O124" s="445"/>
      <c r="P124" s="445"/>
      <c r="Q124" s="445"/>
      <c r="R124" s="445"/>
      <c r="S124" s="453">
        <f t="shared" si="16"/>
        <v>0</v>
      </c>
      <c r="T124" s="445"/>
      <c r="U124" s="193" t="b">
        <f t="shared" si="9"/>
        <v>1</v>
      </c>
      <c r="V124" s="384" t="str">
        <f t="shared" si="3"/>
        <v>No</v>
      </c>
      <c r="W124" s="74"/>
    </row>
    <row r="125" spans="1:23" ht="15.75" x14ac:dyDescent="0.3">
      <c r="A125" s="48">
        <v>118</v>
      </c>
      <c r="B125" s="114"/>
      <c r="C125" s="114"/>
      <c r="D125" s="114">
        <f t="shared" si="0"/>
        <v>0</v>
      </c>
      <c r="E125" s="114"/>
      <c r="F125" s="101"/>
      <c r="G125" s="25">
        <f t="shared" si="10"/>
        <v>2018</v>
      </c>
      <c r="H125" s="450"/>
      <c r="I125" s="334"/>
      <c r="J125" s="444"/>
      <c r="K125" s="312"/>
      <c r="L125" s="445"/>
      <c r="M125" s="445"/>
      <c r="N125" s="445"/>
      <c r="O125" s="445"/>
      <c r="P125" s="445"/>
      <c r="Q125" s="445"/>
      <c r="R125" s="445"/>
      <c r="S125" s="453">
        <f t="shared" si="16"/>
        <v>0</v>
      </c>
      <c r="T125" s="445"/>
      <c r="U125" s="193" t="b">
        <f t="shared" si="9"/>
        <v>1</v>
      </c>
      <c r="V125" s="384" t="str">
        <f t="shared" si="3"/>
        <v>No</v>
      </c>
      <c r="W125" s="74"/>
    </row>
    <row r="126" spans="1:23" ht="15.75" x14ac:dyDescent="0.3">
      <c r="A126" s="107">
        <v>119</v>
      </c>
      <c r="B126" s="114"/>
      <c r="C126" s="114"/>
      <c r="D126" s="114">
        <f t="shared" si="0"/>
        <v>0</v>
      </c>
      <c r="E126" s="114"/>
      <c r="F126" s="101"/>
      <c r="G126" s="25">
        <f t="shared" si="10"/>
        <v>2018</v>
      </c>
      <c r="H126" s="450"/>
      <c r="I126" s="334"/>
      <c r="J126" s="444"/>
      <c r="K126" s="312"/>
      <c r="L126" s="445"/>
      <c r="M126" s="445"/>
      <c r="N126" s="445"/>
      <c r="O126" s="445"/>
      <c r="P126" s="445"/>
      <c r="Q126" s="445"/>
      <c r="R126" s="445"/>
      <c r="S126" s="453">
        <f t="shared" si="16"/>
        <v>0</v>
      </c>
      <c r="T126" s="445"/>
      <c r="U126" s="193" t="b">
        <f t="shared" si="9"/>
        <v>1</v>
      </c>
      <c r="V126" s="384" t="str">
        <f t="shared" si="3"/>
        <v>No</v>
      </c>
      <c r="W126" s="74"/>
    </row>
    <row r="127" spans="1:23" ht="15.75" x14ac:dyDescent="0.3">
      <c r="A127" s="48">
        <v>120</v>
      </c>
      <c r="B127" s="114"/>
      <c r="C127" s="114"/>
      <c r="D127" s="114">
        <f t="shared" si="0"/>
        <v>0</v>
      </c>
      <c r="E127" s="114"/>
      <c r="F127" s="101"/>
      <c r="G127" s="25">
        <f t="shared" si="10"/>
        <v>2018</v>
      </c>
      <c r="H127" s="450"/>
      <c r="I127" s="334"/>
      <c r="J127" s="444"/>
      <c r="K127" s="312"/>
      <c r="L127" s="445"/>
      <c r="M127" s="445"/>
      <c r="N127" s="445"/>
      <c r="O127" s="445"/>
      <c r="P127" s="445"/>
      <c r="Q127" s="445"/>
      <c r="R127" s="445"/>
      <c r="S127" s="453">
        <f t="shared" si="16"/>
        <v>0</v>
      </c>
      <c r="T127" s="445"/>
      <c r="U127" s="193" t="b">
        <f t="shared" si="9"/>
        <v>1</v>
      </c>
      <c r="V127" s="384" t="str">
        <f t="shared" si="3"/>
        <v>No</v>
      </c>
      <c r="W127" s="74"/>
    </row>
    <row r="128" spans="1:23" ht="15.75" x14ac:dyDescent="0.3">
      <c r="A128" s="107">
        <v>121</v>
      </c>
      <c r="B128" s="114"/>
      <c r="C128" s="114"/>
      <c r="D128" s="114">
        <f t="shared" si="0"/>
        <v>0</v>
      </c>
      <c r="E128" s="114"/>
      <c r="F128" s="101"/>
      <c r="G128" s="25">
        <f t="shared" si="10"/>
        <v>2018</v>
      </c>
      <c r="H128" s="450"/>
      <c r="I128" s="334"/>
      <c r="J128" s="444"/>
      <c r="K128" s="312"/>
      <c r="L128" s="445"/>
      <c r="M128" s="445"/>
      <c r="N128" s="445"/>
      <c r="O128" s="445"/>
      <c r="P128" s="445"/>
      <c r="Q128" s="445"/>
      <c r="R128" s="445"/>
      <c r="S128" s="453">
        <f t="shared" si="16"/>
        <v>0</v>
      </c>
      <c r="T128" s="445"/>
      <c r="U128" s="193" t="b">
        <f t="shared" si="9"/>
        <v>1</v>
      </c>
      <c r="V128" s="384" t="str">
        <f t="shared" si="3"/>
        <v>No</v>
      </c>
      <c r="W128" s="74"/>
    </row>
    <row r="129" spans="1:23" ht="15.75" x14ac:dyDescent="0.3">
      <c r="A129" s="48">
        <v>122</v>
      </c>
      <c r="B129" s="114"/>
      <c r="C129" s="114"/>
      <c r="D129" s="114">
        <f t="shared" si="0"/>
        <v>0</v>
      </c>
      <c r="E129" s="114"/>
      <c r="F129" s="101"/>
      <c r="G129" s="25">
        <f t="shared" si="10"/>
        <v>2018</v>
      </c>
      <c r="H129" s="450"/>
      <c r="I129" s="334"/>
      <c r="J129" s="444"/>
      <c r="K129" s="312"/>
      <c r="L129" s="445"/>
      <c r="M129" s="445"/>
      <c r="N129" s="445"/>
      <c r="O129" s="445"/>
      <c r="P129" s="445"/>
      <c r="Q129" s="445"/>
      <c r="R129" s="445"/>
      <c r="S129" s="453">
        <f t="shared" si="16"/>
        <v>0</v>
      </c>
      <c r="T129" s="445"/>
      <c r="U129" s="193" t="b">
        <f t="shared" si="9"/>
        <v>1</v>
      </c>
      <c r="V129" s="384" t="str">
        <f t="shared" si="3"/>
        <v>No</v>
      </c>
      <c r="W129" s="74"/>
    </row>
    <row r="130" spans="1:23" ht="15.75" x14ac:dyDescent="0.3">
      <c r="A130" s="107">
        <v>123</v>
      </c>
      <c r="B130" s="114"/>
      <c r="C130" s="114"/>
      <c r="D130" s="114">
        <f t="shared" si="0"/>
        <v>0</v>
      </c>
      <c r="E130" s="114"/>
      <c r="F130" s="101"/>
      <c r="G130" s="25">
        <f t="shared" si="10"/>
        <v>2018</v>
      </c>
      <c r="H130" s="450"/>
      <c r="I130" s="334"/>
      <c r="J130" s="444"/>
      <c r="K130" s="312"/>
      <c r="L130" s="445"/>
      <c r="M130" s="445"/>
      <c r="N130" s="445"/>
      <c r="O130" s="445"/>
      <c r="P130" s="445"/>
      <c r="Q130" s="445"/>
      <c r="R130" s="445"/>
      <c r="S130" s="453">
        <f t="shared" si="16"/>
        <v>0</v>
      </c>
      <c r="T130" s="445"/>
      <c r="U130" s="193" t="b">
        <f t="shared" si="9"/>
        <v>1</v>
      </c>
      <c r="V130" s="384" t="str">
        <f t="shared" si="3"/>
        <v>No</v>
      </c>
      <c r="W130" s="74"/>
    </row>
    <row r="131" spans="1:23" ht="15.75" x14ac:dyDescent="0.3">
      <c r="A131" s="48">
        <v>124</v>
      </c>
      <c r="B131" s="114"/>
      <c r="C131" s="114"/>
      <c r="D131" s="114">
        <f t="shared" si="0"/>
        <v>0</v>
      </c>
      <c r="E131" s="114"/>
      <c r="F131" s="101"/>
      <c r="G131" s="25">
        <f t="shared" si="10"/>
        <v>2018</v>
      </c>
      <c r="H131" s="450"/>
      <c r="I131" s="334"/>
      <c r="J131" s="444"/>
      <c r="K131" s="312"/>
      <c r="L131" s="445"/>
      <c r="M131" s="445"/>
      <c r="N131" s="445"/>
      <c r="O131" s="445"/>
      <c r="P131" s="445"/>
      <c r="Q131" s="445"/>
      <c r="R131" s="445"/>
      <c r="S131" s="453">
        <f t="shared" si="16"/>
        <v>0</v>
      </c>
      <c r="T131" s="445"/>
      <c r="U131" s="193" t="b">
        <f t="shared" si="9"/>
        <v>1</v>
      </c>
      <c r="V131" s="384" t="str">
        <f t="shared" si="3"/>
        <v>No</v>
      </c>
      <c r="W131" s="74"/>
    </row>
    <row r="132" spans="1:23" ht="15.75" x14ac:dyDescent="0.3">
      <c r="A132" s="107">
        <v>125</v>
      </c>
      <c r="B132" s="114"/>
      <c r="C132" s="114"/>
      <c r="D132" s="114">
        <f t="shared" si="0"/>
        <v>0</v>
      </c>
      <c r="E132" s="114"/>
      <c r="F132" s="101"/>
      <c r="G132" s="25">
        <f t="shared" si="10"/>
        <v>2018</v>
      </c>
      <c r="H132" s="450"/>
      <c r="I132" s="334"/>
      <c r="J132" s="444"/>
      <c r="K132" s="312"/>
      <c r="L132" s="445"/>
      <c r="M132" s="445"/>
      <c r="N132" s="445"/>
      <c r="O132" s="445"/>
      <c r="P132" s="445"/>
      <c r="Q132" s="445"/>
      <c r="R132" s="445"/>
      <c r="S132" s="453">
        <f t="shared" si="16"/>
        <v>0</v>
      </c>
      <c r="T132" s="445"/>
      <c r="U132" s="193" t="b">
        <f t="shared" si="9"/>
        <v>1</v>
      </c>
      <c r="V132" s="384" t="str">
        <f t="shared" si="3"/>
        <v>No</v>
      </c>
      <c r="W132" s="74"/>
    </row>
    <row r="133" spans="1:23" ht="15.75" x14ac:dyDescent="0.3">
      <c r="A133" s="48">
        <v>126</v>
      </c>
      <c r="B133" s="114"/>
      <c r="C133" s="114"/>
      <c r="D133" s="114">
        <f t="shared" si="0"/>
        <v>0</v>
      </c>
      <c r="E133" s="114"/>
      <c r="F133" s="101"/>
      <c r="G133" s="25">
        <f t="shared" si="10"/>
        <v>2018</v>
      </c>
      <c r="H133" s="450"/>
      <c r="I133" s="334"/>
      <c r="J133" s="444"/>
      <c r="K133" s="312"/>
      <c r="L133" s="445"/>
      <c r="M133" s="445"/>
      <c r="N133" s="445"/>
      <c r="O133" s="445"/>
      <c r="P133" s="445"/>
      <c r="Q133" s="445"/>
      <c r="R133" s="445"/>
      <c r="S133" s="453">
        <f t="shared" si="16"/>
        <v>0</v>
      </c>
      <c r="T133" s="445"/>
      <c r="U133" s="193" t="b">
        <f t="shared" si="9"/>
        <v>1</v>
      </c>
      <c r="V133" s="384" t="str">
        <f t="shared" si="3"/>
        <v>No</v>
      </c>
      <c r="W133" s="74"/>
    </row>
    <row r="134" spans="1:23" ht="15.75" x14ac:dyDescent="0.3">
      <c r="A134" s="107">
        <v>127</v>
      </c>
      <c r="B134" s="114"/>
      <c r="C134" s="114"/>
      <c r="D134" s="114">
        <f t="shared" si="0"/>
        <v>0</v>
      </c>
      <c r="E134" s="114"/>
      <c r="F134" s="101"/>
      <c r="G134" s="25">
        <f t="shared" si="10"/>
        <v>2018</v>
      </c>
      <c r="H134" s="450"/>
      <c r="I134" s="334"/>
      <c r="J134" s="444"/>
      <c r="K134" s="312"/>
      <c r="L134" s="445"/>
      <c r="M134" s="445"/>
      <c r="N134" s="445"/>
      <c r="O134" s="445"/>
      <c r="P134" s="445"/>
      <c r="Q134" s="445"/>
      <c r="R134" s="445"/>
      <c r="S134" s="453">
        <f t="shared" si="16"/>
        <v>0</v>
      </c>
      <c r="T134" s="445"/>
      <c r="U134" s="193" t="b">
        <f t="shared" si="9"/>
        <v>1</v>
      </c>
      <c r="V134" s="384" t="str">
        <f t="shared" si="3"/>
        <v>No</v>
      </c>
      <c r="W134" s="74"/>
    </row>
    <row r="135" spans="1:23" ht="15.75" x14ac:dyDescent="0.3">
      <c r="A135" s="48">
        <v>128</v>
      </c>
      <c r="B135" s="114"/>
      <c r="C135" s="114"/>
      <c r="D135" s="114">
        <f t="shared" si="0"/>
        <v>0</v>
      </c>
      <c r="E135" s="114"/>
      <c r="F135" s="101"/>
      <c r="G135" s="25">
        <f t="shared" si="10"/>
        <v>2018</v>
      </c>
      <c r="H135" s="450"/>
      <c r="I135" s="334"/>
      <c r="J135" s="444"/>
      <c r="K135" s="312"/>
      <c r="L135" s="445"/>
      <c r="M135" s="445"/>
      <c r="N135" s="445"/>
      <c r="O135" s="445"/>
      <c r="P135" s="445"/>
      <c r="Q135" s="445"/>
      <c r="R135" s="445"/>
      <c r="S135" s="453">
        <f t="shared" si="16"/>
        <v>0</v>
      </c>
      <c r="T135" s="445"/>
      <c r="U135" s="193" t="b">
        <f t="shared" si="9"/>
        <v>1</v>
      </c>
      <c r="V135" s="384" t="str">
        <f t="shared" si="3"/>
        <v>No</v>
      </c>
      <c r="W135" s="74"/>
    </row>
    <row r="136" spans="1:23" ht="15.75" x14ac:dyDescent="0.3">
      <c r="A136" s="107">
        <v>129</v>
      </c>
      <c r="B136" s="114"/>
      <c r="C136" s="114"/>
      <c r="D136" s="114">
        <f t="shared" si="0"/>
        <v>0</v>
      </c>
      <c r="E136" s="114"/>
      <c r="F136" s="101"/>
      <c r="G136" s="25">
        <f t="shared" si="10"/>
        <v>2018</v>
      </c>
      <c r="H136" s="192"/>
      <c r="I136" s="334"/>
      <c r="J136" s="296"/>
      <c r="K136" s="312"/>
      <c r="L136" s="313"/>
      <c r="M136" s="313"/>
      <c r="N136" s="313"/>
      <c r="O136" s="313"/>
      <c r="P136" s="313"/>
      <c r="Q136" s="313"/>
      <c r="R136" s="313"/>
      <c r="S136" s="453">
        <f t="shared" si="16"/>
        <v>0</v>
      </c>
      <c r="T136" s="313"/>
      <c r="U136" s="193" t="b">
        <f t="shared" si="9"/>
        <v>1</v>
      </c>
      <c r="V136" s="384" t="str">
        <f t="shared" si="3"/>
        <v>No</v>
      </c>
      <c r="W136" s="74"/>
    </row>
    <row r="137" spans="1:23" ht="15.75" x14ac:dyDescent="0.3">
      <c r="A137" s="48">
        <v>130</v>
      </c>
      <c r="B137" s="114"/>
      <c r="C137" s="114"/>
      <c r="D137" s="114">
        <f t="shared" si="0"/>
        <v>0</v>
      </c>
      <c r="E137" s="114"/>
      <c r="F137" s="101"/>
      <c r="G137" s="25">
        <f t="shared" si="10"/>
        <v>2018</v>
      </c>
      <c r="H137" s="192"/>
      <c r="I137" s="334"/>
      <c r="J137" s="296"/>
      <c r="K137" s="312"/>
      <c r="L137" s="313"/>
      <c r="M137" s="313"/>
      <c r="N137" s="313"/>
      <c r="O137" s="313"/>
      <c r="P137" s="313"/>
      <c r="Q137" s="313"/>
      <c r="R137" s="313"/>
      <c r="S137" s="453">
        <f t="shared" si="16"/>
        <v>0</v>
      </c>
      <c r="T137" s="313"/>
      <c r="U137" s="193" t="b">
        <f t="shared" ref="U137:U200" si="17">IF((COUNTBLANK(H137:T137))=12,TRUE,IF((COUNTBLANK(J137:M137))=0,IF(COUNTBLANK(P137:S137)=0,IF(S137=0,IF(ISBLANK(T137),FALSE,TRUE),TRUE))))</f>
        <v>1</v>
      </c>
      <c r="V137" s="384" t="str">
        <f t="shared" si="3"/>
        <v>No</v>
      </c>
      <c r="W137" s="74"/>
    </row>
    <row r="138" spans="1:23" x14ac:dyDescent="0.25">
      <c r="A138" s="107">
        <v>131</v>
      </c>
      <c r="B138" s="114"/>
      <c r="C138" s="114"/>
      <c r="D138" s="114">
        <f t="shared" si="0"/>
        <v>0</v>
      </c>
      <c r="E138" s="114"/>
      <c r="F138" s="101"/>
      <c r="G138" s="25">
        <f t="shared" ref="G138:G201" si="18">$G$8</f>
        <v>2018</v>
      </c>
      <c r="H138" s="198" t="s">
        <v>669</v>
      </c>
      <c r="I138" s="335"/>
      <c r="J138" s="293" t="s">
        <v>693</v>
      </c>
      <c r="K138" s="309" t="s">
        <v>658</v>
      </c>
      <c r="L138" s="340">
        <f>SUM(L118:L137)</f>
        <v>0</v>
      </c>
      <c r="M138" s="340">
        <f t="shared" ref="M138:T138" si="19">SUM(M118:M137)</f>
        <v>0</v>
      </c>
      <c r="N138" s="340">
        <f t="shared" si="19"/>
        <v>0</v>
      </c>
      <c r="O138" s="340">
        <f t="shared" si="19"/>
        <v>0</v>
      </c>
      <c r="P138" s="340">
        <f t="shared" si="19"/>
        <v>0</v>
      </c>
      <c r="Q138" s="340">
        <f t="shared" si="19"/>
        <v>0</v>
      </c>
      <c r="R138" s="340">
        <f t="shared" si="19"/>
        <v>0</v>
      </c>
      <c r="S138" s="340">
        <f t="shared" si="19"/>
        <v>0</v>
      </c>
      <c r="T138" s="340">
        <f t="shared" si="19"/>
        <v>0</v>
      </c>
      <c r="U138" s="193" t="b">
        <f t="shared" si="17"/>
        <v>1</v>
      </c>
      <c r="V138" s="384" t="str">
        <f t="shared" si="3"/>
        <v>No</v>
      </c>
      <c r="W138" s="75"/>
    </row>
    <row r="139" spans="1:23" x14ac:dyDescent="0.25">
      <c r="A139" s="48">
        <v>132</v>
      </c>
      <c r="B139" s="114"/>
      <c r="C139" s="114"/>
      <c r="D139" s="114">
        <f t="shared" si="0"/>
        <v>0</v>
      </c>
      <c r="E139" s="114"/>
      <c r="F139" s="101"/>
      <c r="G139" s="25">
        <f t="shared" si="18"/>
        <v>2018</v>
      </c>
      <c r="H139" s="192"/>
      <c r="I139" s="334"/>
      <c r="J139" s="296"/>
      <c r="K139" s="312"/>
      <c r="L139" s="313"/>
      <c r="M139" s="313"/>
      <c r="N139" s="313"/>
      <c r="O139" s="313"/>
      <c r="P139" s="313"/>
      <c r="Q139" s="313"/>
      <c r="R139" s="313"/>
      <c r="S139" s="453">
        <f t="shared" si="16"/>
        <v>0</v>
      </c>
      <c r="T139" s="313"/>
      <c r="U139" s="193" t="b">
        <f t="shared" si="17"/>
        <v>1</v>
      </c>
      <c r="V139" s="384" t="str">
        <f t="shared" si="3"/>
        <v>No</v>
      </c>
      <c r="W139" s="75"/>
    </row>
    <row r="140" spans="1:23" x14ac:dyDescent="0.25">
      <c r="A140" s="107">
        <v>133</v>
      </c>
      <c r="B140" s="114"/>
      <c r="C140" s="114"/>
      <c r="D140" s="114">
        <f t="shared" si="0"/>
        <v>0</v>
      </c>
      <c r="E140" s="114"/>
      <c r="F140" s="101"/>
      <c r="G140" s="25">
        <f t="shared" si="18"/>
        <v>2018</v>
      </c>
      <c r="H140" s="192"/>
      <c r="I140" s="334"/>
      <c r="J140" s="296"/>
      <c r="K140" s="312"/>
      <c r="L140" s="313"/>
      <c r="M140" s="313"/>
      <c r="N140" s="313"/>
      <c r="O140" s="313"/>
      <c r="P140" s="313"/>
      <c r="Q140" s="313"/>
      <c r="R140" s="313"/>
      <c r="S140" s="453">
        <f t="shared" si="16"/>
        <v>0</v>
      </c>
      <c r="T140" s="313"/>
      <c r="U140" s="193" t="b">
        <f t="shared" si="17"/>
        <v>1</v>
      </c>
      <c r="V140" s="384" t="str">
        <f t="shared" si="3"/>
        <v>No</v>
      </c>
      <c r="W140" s="75"/>
    </row>
    <row r="141" spans="1:23" x14ac:dyDescent="0.25">
      <c r="A141" s="48">
        <v>134</v>
      </c>
      <c r="B141" s="114"/>
      <c r="C141" s="114"/>
      <c r="D141" s="114">
        <f t="shared" si="0"/>
        <v>0</v>
      </c>
      <c r="E141" s="114"/>
      <c r="F141" s="101"/>
      <c r="G141" s="25">
        <f t="shared" si="18"/>
        <v>2018</v>
      </c>
      <c r="H141" s="450"/>
      <c r="I141" s="334"/>
      <c r="J141" s="444"/>
      <c r="K141" s="312"/>
      <c r="L141" s="313"/>
      <c r="M141" s="313"/>
      <c r="N141" s="313"/>
      <c r="O141" s="313"/>
      <c r="P141" s="313"/>
      <c r="Q141" s="313"/>
      <c r="R141" s="313"/>
      <c r="S141" s="453">
        <f t="shared" si="16"/>
        <v>0</v>
      </c>
      <c r="T141" s="313"/>
      <c r="U141" s="193" t="b">
        <f t="shared" si="17"/>
        <v>1</v>
      </c>
      <c r="V141" s="384" t="str">
        <f t="shared" si="3"/>
        <v>No</v>
      </c>
      <c r="W141" s="75"/>
    </row>
    <row r="142" spans="1:23" x14ac:dyDescent="0.25">
      <c r="A142" s="107">
        <v>135</v>
      </c>
      <c r="B142" s="114"/>
      <c r="C142" s="114"/>
      <c r="D142" s="114">
        <f t="shared" si="0"/>
        <v>0</v>
      </c>
      <c r="E142" s="114"/>
      <c r="F142" s="101"/>
      <c r="G142" s="25">
        <f t="shared" si="18"/>
        <v>2018</v>
      </c>
      <c r="H142" s="450"/>
      <c r="I142" s="334"/>
      <c r="J142" s="444"/>
      <c r="K142" s="312"/>
      <c r="L142" s="313"/>
      <c r="M142" s="313"/>
      <c r="N142" s="313"/>
      <c r="O142" s="313"/>
      <c r="P142" s="313"/>
      <c r="Q142" s="313"/>
      <c r="R142" s="313"/>
      <c r="S142" s="453">
        <f t="shared" si="16"/>
        <v>0</v>
      </c>
      <c r="T142" s="313"/>
      <c r="U142" s="193" t="b">
        <f t="shared" si="17"/>
        <v>1</v>
      </c>
      <c r="V142" s="384" t="str">
        <f t="shared" si="3"/>
        <v>No</v>
      </c>
      <c r="W142" s="75"/>
    </row>
    <row r="143" spans="1:23" x14ac:dyDescent="0.25">
      <c r="A143" s="48">
        <v>136</v>
      </c>
      <c r="B143" s="114"/>
      <c r="C143" s="114"/>
      <c r="D143" s="114">
        <f t="shared" si="0"/>
        <v>0</v>
      </c>
      <c r="E143" s="114"/>
      <c r="F143" s="101"/>
      <c r="G143" s="25">
        <f t="shared" si="18"/>
        <v>2018</v>
      </c>
      <c r="H143" s="450"/>
      <c r="I143" s="334"/>
      <c r="J143" s="444"/>
      <c r="K143" s="312"/>
      <c r="L143" s="313"/>
      <c r="M143" s="313"/>
      <c r="N143" s="313"/>
      <c r="O143" s="313"/>
      <c r="P143" s="313"/>
      <c r="Q143" s="313"/>
      <c r="R143" s="313"/>
      <c r="S143" s="453">
        <f t="shared" si="16"/>
        <v>0</v>
      </c>
      <c r="T143" s="313"/>
      <c r="U143" s="193" t="b">
        <f t="shared" si="17"/>
        <v>1</v>
      </c>
      <c r="V143" s="384" t="str">
        <f t="shared" si="3"/>
        <v>No</v>
      </c>
      <c r="W143" s="75"/>
    </row>
    <row r="144" spans="1:23" x14ac:dyDescent="0.25">
      <c r="A144" s="107">
        <v>137</v>
      </c>
      <c r="B144" s="114"/>
      <c r="C144" s="114"/>
      <c r="D144" s="114">
        <f t="shared" si="0"/>
        <v>0</v>
      </c>
      <c r="E144" s="114"/>
      <c r="F144" s="101"/>
      <c r="G144" s="25">
        <f t="shared" si="18"/>
        <v>2018</v>
      </c>
      <c r="H144" s="450"/>
      <c r="I144" s="334"/>
      <c r="J144" s="444"/>
      <c r="K144" s="312"/>
      <c r="L144" s="313"/>
      <c r="M144" s="313"/>
      <c r="N144" s="313"/>
      <c r="O144" s="313"/>
      <c r="P144" s="313"/>
      <c r="Q144" s="313"/>
      <c r="R144" s="313"/>
      <c r="S144" s="453">
        <f t="shared" si="16"/>
        <v>0</v>
      </c>
      <c r="T144" s="313"/>
      <c r="U144" s="193" t="b">
        <f t="shared" si="17"/>
        <v>1</v>
      </c>
      <c r="V144" s="384" t="str">
        <f t="shared" si="3"/>
        <v>No</v>
      </c>
      <c r="W144" s="75"/>
    </row>
    <row r="145" spans="1:23" x14ac:dyDescent="0.25">
      <c r="A145" s="48">
        <v>138</v>
      </c>
      <c r="B145" s="114"/>
      <c r="C145" s="114"/>
      <c r="D145" s="114">
        <f t="shared" si="0"/>
        <v>0</v>
      </c>
      <c r="E145" s="114"/>
      <c r="F145" s="101"/>
      <c r="G145" s="25">
        <f t="shared" si="18"/>
        <v>2018</v>
      </c>
      <c r="H145" s="450"/>
      <c r="I145" s="334"/>
      <c r="J145" s="444"/>
      <c r="K145" s="312"/>
      <c r="L145" s="313"/>
      <c r="M145" s="313"/>
      <c r="N145" s="313"/>
      <c r="O145" s="313"/>
      <c r="P145" s="313"/>
      <c r="Q145" s="313"/>
      <c r="R145" s="313"/>
      <c r="S145" s="453">
        <f t="shared" si="16"/>
        <v>0</v>
      </c>
      <c r="T145" s="313"/>
      <c r="U145" s="193" t="b">
        <f t="shared" si="17"/>
        <v>1</v>
      </c>
      <c r="V145" s="384" t="str">
        <f t="shared" si="3"/>
        <v>No</v>
      </c>
      <c r="W145" s="75"/>
    </row>
    <row r="146" spans="1:23" x14ac:dyDescent="0.25">
      <c r="A146" s="107">
        <v>139</v>
      </c>
      <c r="B146" s="114"/>
      <c r="C146" s="114"/>
      <c r="D146" s="114">
        <f t="shared" si="0"/>
        <v>0</v>
      </c>
      <c r="E146" s="114"/>
      <c r="F146" s="101"/>
      <c r="G146" s="25">
        <f t="shared" si="18"/>
        <v>2018</v>
      </c>
      <c r="H146" s="450"/>
      <c r="I146" s="334"/>
      <c r="J146" s="444"/>
      <c r="K146" s="312"/>
      <c r="L146" s="313"/>
      <c r="M146" s="313"/>
      <c r="N146" s="313"/>
      <c r="O146" s="313"/>
      <c r="P146" s="313"/>
      <c r="Q146" s="313"/>
      <c r="R146" s="313"/>
      <c r="S146" s="453">
        <f t="shared" si="16"/>
        <v>0</v>
      </c>
      <c r="T146" s="313"/>
      <c r="U146" s="193" t="b">
        <f t="shared" si="17"/>
        <v>1</v>
      </c>
      <c r="V146" s="384" t="str">
        <f t="shared" si="3"/>
        <v>No</v>
      </c>
      <c r="W146" s="75"/>
    </row>
    <row r="147" spans="1:23" x14ac:dyDescent="0.25">
      <c r="A147" s="48">
        <v>140</v>
      </c>
      <c r="B147" s="114"/>
      <c r="C147" s="114"/>
      <c r="D147" s="114">
        <f t="shared" si="0"/>
        <v>0</v>
      </c>
      <c r="E147" s="114"/>
      <c r="F147" s="101"/>
      <c r="G147" s="25">
        <f t="shared" si="18"/>
        <v>2018</v>
      </c>
      <c r="H147" s="450"/>
      <c r="I147" s="334"/>
      <c r="J147" s="444"/>
      <c r="K147" s="312"/>
      <c r="L147" s="313"/>
      <c r="M147" s="313"/>
      <c r="N147" s="313"/>
      <c r="O147" s="313"/>
      <c r="P147" s="313"/>
      <c r="Q147" s="313"/>
      <c r="R147" s="313"/>
      <c r="S147" s="453">
        <f t="shared" si="16"/>
        <v>0</v>
      </c>
      <c r="T147" s="313"/>
      <c r="U147" s="193" t="b">
        <f t="shared" si="17"/>
        <v>1</v>
      </c>
      <c r="V147" s="384" t="str">
        <f t="shared" si="3"/>
        <v>No</v>
      </c>
      <c r="W147" s="75"/>
    </row>
    <row r="148" spans="1:23" x14ac:dyDescent="0.25">
      <c r="A148" s="107">
        <v>141</v>
      </c>
      <c r="B148" s="114"/>
      <c r="C148" s="114"/>
      <c r="D148" s="114">
        <f t="shared" si="0"/>
        <v>0</v>
      </c>
      <c r="E148" s="114"/>
      <c r="F148" s="101"/>
      <c r="G148" s="25">
        <f t="shared" si="18"/>
        <v>2018</v>
      </c>
      <c r="H148" s="450"/>
      <c r="I148" s="334"/>
      <c r="J148" s="444"/>
      <c r="K148" s="312"/>
      <c r="L148" s="313"/>
      <c r="M148" s="313"/>
      <c r="N148" s="313"/>
      <c r="O148" s="313"/>
      <c r="P148" s="313"/>
      <c r="Q148" s="313"/>
      <c r="R148" s="313"/>
      <c r="S148" s="453">
        <f t="shared" si="16"/>
        <v>0</v>
      </c>
      <c r="T148" s="313"/>
      <c r="U148" s="193" t="b">
        <f t="shared" si="17"/>
        <v>1</v>
      </c>
      <c r="V148" s="384" t="str">
        <f t="shared" si="3"/>
        <v>No</v>
      </c>
      <c r="W148" s="75"/>
    </row>
    <row r="149" spans="1:23" x14ac:dyDescent="0.25">
      <c r="A149" s="48">
        <v>142</v>
      </c>
      <c r="B149" s="114"/>
      <c r="C149" s="114"/>
      <c r="D149" s="114">
        <f t="shared" si="0"/>
        <v>0</v>
      </c>
      <c r="E149" s="114"/>
      <c r="F149" s="101"/>
      <c r="G149" s="25">
        <f t="shared" si="18"/>
        <v>2018</v>
      </c>
      <c r="H149" s="450"/>
      <c r="I149" s="334"/>
      <c r="J149" s="444"/>
      <c r="K149" s="312"/>
      <c r="L149" s="313"/>
      <c r="M149" s="313"/>
      <c r="N149" s="313"/>
      <c r="O149" s="313"/>
      <c r="P149" s="313"/>
      <c r="Q149" s="313"/>
      <c r="R149" s="313"/>
      <c r="S149" s="453">
        <f t="shared" si="16"/>
        <v>0</v>
      </c>
      <c r="T149" s="313"/>
      <c r="U149" s="193" t="b">
        <f t="shared" si="17"/>
        <v>1</v>
      </c>
      <c r="V149" s="384" t="str">
        <f t="shared" si="3"/>
        <v>No</v>
      </c>
      <c r="W149" s="75"/>
    </row>
    <row r="150" spans="1:23" x14ac:dyDescent="0.25">
      <c r="A150" s="107">
        <v>143</v>
      </c>
      <c r="B150" s="114"/>
      <c r="C150" s="114"/>
      <c r="D150" s="114">
        <f t="shared" si="0"/>
        <v>0</v>
      </c>
      <c r="E150" s="114"/>
      <c r="F150" s="101"/>
      <c r="G150" s="25">
        <f t="shared" si="18"/>
        <v>2018</v>
      </c>
      <c r="H150" s="450"/>
      <c r="I150" s="334"/>
      <c r="J150" s="444"/>
      <c r="K150" s="312"/>
      <c r="L150" s="313"/>
      <c r="M150" s="313"/>
      <c r="N150" s="313"/>
      <c r="O150" s="313"/>
      <c r="P150" s="313"/>
      <c r="Q150" s="313"/>
      <c r="R150" s="313"/>
      <c r="S150" s="453">
        <f t="shared" si="16"/>
        <v>0</v>
      </c>
      <c r="T150" s="313"/>
      <c r="U150" s="193" t="b">
        <f t="shared" si="17"/>
        <v>1</v>
      </c>
      <c r="V150" s="384" t="str">
        <f t="shared" si="3"/>
        <v>No</v>
      </c>
      <c r="W150" s="75"/>
    </row>
    <row r="151" spans="1:23" x14ac:dyDescent="0.25">
      <c r="A151" s="48">
        <v>144</v>
      </c>
      <c r="B151" s="114"/>
      <c r="C151" s="114"/>
      <c r="D151" s="114">
        <f t="shared" si="0"/>
        <v>0</v>
      </c>
      <c r="E151" s="114"/>
      <c r="F151" s="101"/>
      <c r="G151" s="25">
        <f t="shared" si="18"/>
        <v>2018</v>
      </c>
      <c r="H151" s="450"/>
      <c r="I151" s="334"/>
      <c r="J151" s="444"/>
      <c r="K151" s="312"/>
      <c r="L151" s="313"/>
      <c r="M151" s="313"/>
      <c r="N151" s="313"/>
      <c r="O151" s="313"/>
      <c r="P151" s="313"/>
      <c r="Q151" s="313"/>
      <c r="R151" s="313"/>
      <c r="S151" s="453">
        <f t="shared" si="16"/>
        <v>0</v>
      </c>
      <c r="T151" s="313"/>
      <c r="U151" s="193" t="b">
        <f t="shared" si="17"/>
        <v>1</v>
      </c>
      <c r="V151" s="384" t="str">
        <f t="shared" si="3"/>
        <v>No</v>
      </c>
      <c r="W151" s="75"/>
    </row>
    <row r="152" spans="1:23" x14ac:dyDescent="0.25">
      <c r="A152" s="107">
        <v>145</v>
      </c>
      <c r="B152" s="114"/>
      <c r="C152" s="114"/>
      <c r="D152" s="114">
        <f t="shared" si="0"/>
        <v>0</v>
      </c>
      <c r="E152" s="114"/>
      <c r="F152" s="101"/>
      <c r="G152" s="25">
        <f t="shared" si="18"/>
        <v>2018</v>
      </c>
      <c r="H152" s="450"/>
      <c r="I152" s="334"/>
      <c r="J152" s="444"/>
      <c r="K152" s="312"/>
      <c r="L152" s="313"/>
      <c r="M152" s="313"/>
      <c r="N152" s="313"/>
      <c r="O152" s="313"/>
      <c r="P152" s="313"/>
      <c r="Q152" s="313"/>
      <c r="R152" s="313"/>
      <c r="S152" s="453">
        <f t="shared" si="16"/>
        <v>0</v>
      </c>
      <c r="T152" s="313"/>
      <c r="U152" s="193" t="b">
        <f t="shared" si="17"/>
        <v>1</v>
      </c>
      <c r="V152" s="384" t="str">
        <f t="shared" si="3"/>
        <v>No</v>
      </c>
      <c r="W152" s="75"/>
    </row>
    <row r="153" spans="1:23" x14ac:dyDescent="0.25">
      <c r="A153" s="48">
        <v>146</v>
      </c>
      <c r="B153" s="114"/>
      <c r="C153" s="114"/>
      <c r="D153" s="114">
        <f t="shared" si="0"/>
        <v>0</v>
      </c>
      <c r="E153" s="114"/>
      <c r="F153" s="101"/>
      <c r="G153" s="25">
        <f t="shared" si="18"/>
        <v>2018</v>
      </c>
      <c r="H153" s="450"/>
      <c r="I153" s="334"/>
      <c r="J153" s="444"/>
      <c r="K153" s="312"/>
      <c r="L153" s="313"/>
      <c r="M153" s="313"/>
      <c r="N153" s="313"/>
      <c r="O153" s="313"/>
      <c r="P153" s="313"/>
      <c r="Q153" s="313"/>
      <c r="R153" s="313"/>
      <c r="S153" s="453">
        <f t="shared" si="16"/>
        <v>0</v>
      </c>
      <c r="T153" s="313"/>
      <c r="U153" s="193" t="b">
        <f t="shared" si="17"/>
        <v>1</v>
      </c>
      <c r="V153" s="384" t="str">
        <f t="shared" si="3"/>
        <v>No</v>
      </c>
      <c r="W153" s="75"/>
    </row>
    <row r="154" spans="1:23" x14ac:dyDescent="0.25">
      <c r="A154" s="107">
        <v>147</v>
      </c>
      <c r="B154" s="114"/>
      <c r="C154" s="114"/>
      <c r="D154" s="114">
        <f t="shared" si="0"/>
        <v>0</v>
      </c>
      <c r="E154" s="114"/>
      <c r="F154" s="101"/>
      <c r="G154" s="25">
        <f t="shared" si="18"/>
        <v>2018</v>
      </c>
      <c r="H154" s="450"/>
      <c r="I154" s="334"/>
      <c r="J154" s="444"/>
      <c r="K154" s="312"/>
      <c r="L154" s="313"/>
      <c r="M154" s="313"/>
      <c r="N154" s="313"/>
      <c r="O154" s="313"/>
      <c r="P154" s="313"/>
      <c r="Q154" s="313"/>
      <c r="R154" s="313"/>
      <c r="S154" s="453">
        <f t="shared" si="16"/>
        <v>0</v>
      </c>
      <c r="T154" s="313"/>
      <c r="U154" s="193" t="b">
        <f t="shared" si="17"/>
        <v>1</v>
      </c>
      <c r="V154" s="384" t="str">
        <f t="shared" si="3"/>
        <v>No</v>
      </c>
      <c r="W154" s="75"/>
    </row>
    <row r="155" spans="1:23" x14ac:dyDescent="0.25">
      <c r="A155" s="48">
        <v>148</v>
      </c>
      <c r="B155" s="114"/>
      <c r="C155" s="114"/>
      <c r="D155" s="114">
        <f t="shared" si="0"/>
        <v>0</v>
      </c>
      <c r="E155" s="114"/>
      <c r="F155" s="101"/>
      <c r="G155" s="25">
        <f t="shared" si="18"/>
        <v>2018</v>
      </c>
      <c r="H155" s="450"/>
      <c r="I155" s="334"/>
      <c r="J155" s="444"/>
      <c r="K155" s="312"/>
      <c r="L155" s="313"/>
      <c r="M155" s="313"/>
      <c r="N155" s="313"/>
      <c r="O155" s="313"/>
      <c r="P155" s="313"/>
      <c r="Q155" s="313"/>
      <c r="R155" s="313"/>
      <c r="S155" s="453">
        <f t="shared" si="16"/>
        <v>0</v>
      </c>
      <c r="T155" s="313"/>
      <c r="U155" s="193" t="b">
        <f t="shared" si="17"/>
        <v>1</v>
      </c>
      <c r="V155" s="384" t="str">
        <f t="shared" si="3"/>
        <v>No</v>
      </c>
      <c r="W155" s="75"/>
    </row>
    <row r="156" spans="1:23" x14ac:dyDescent="0.25">
      <c r="A156" s="107">
        <v>149</v>
      </c>
      <c r="B156" s="114"/>
      <c r="C156" s="114"/>
      <c r="D156" s="114">
        <f t="shared" si="0"/>
        <v>0</v>
      </c>
      <c r="E156" s="114"/>
      <c r="F156" s="101"/>
      <c r="G156" s="25">
        <f t="shared" si="18"/>
        <v>2018</v>
      </c>
      <c r="H156" s="450"/>
      <c r="I156" s="334"/>
      <c r="J156" s="444"/>
      <c r="K156" s="312"/>
      <c r="L156" s="313"/>
      <c r="M156" s="313"/>
      <c r="N156" s="313"/>
      <c r="O156" s="313"/>
      <c r="P156" s="313"/>
      <c r="Q156" s="313"/>
      <c r="R156" s="313"/>
      <c r="S156" s="453">
        <f t="shared" si="16"/>
        <v>0</v>
      </c>
      <c r="T156" s="313"/>
      <c r="U156" s="193" t="b">
        <f t="shared" si="17"/>
        <v>1</v>
      </c>
      <c r="V156" s="384" t="str">
        <f t="shared" si="3"/>
        <v>No</v>
      </c>
      <c r="W156" s="75"/>
    </row>
    <row r="157" spans="1:23" x14ac:dyDescent="0.25">
      <c r="A157" s="48">
        <v>150</v>
      </c>
      <c r="B157" s="114"/>
      <c r="C157" s="114"/>
      <c r="D157" s="114">
        <f t="shared" si="0"/>
        <v>0</v>
      </c>
      <c r="E157" s="114"/>
      <c r="F157" s="101"/>
      <c r="G157" s="25">
        <f t="shared" si="18"/>
        <v>2018</v>
      </c>
      <c r="H157" s="192"/>
      <c r="I157" s="334"/>
      <c r="J157" s="296"/>
      <c r="K157" s="312"/>
      <c r="L157" s="313"/>
      <c r="M157" s="313"/>
      <c r="N157" s="313"/>
      <c r="O157" s="313"/>
      <c r="P157" s="313"/>
      <c r="Q157" s="313"/>
      <c r="R157" s="313"/>
      <c r="S157" s="453">
        <f t="shared" si="16"/>
        <v>0</v>
      </c>
      <c r="T157" s="313"/>
      <c r="U157" s="193" t="b">
        <f t="shared" si="17"/>
        <v>1</v>
      </c>
      <c r="V157" s="384" t="str">
        <f t="shared" si="3"/>
        <v>No</v>
      </c>
      <c r="W157" s="75"/>
    </row>
    <row r="158" spans="1:23" x14ac:dyDescent="0.25">
      <c r="A158" s="107">
        <v>151</v>
      </c>
      <c r="B158" s="114"/>
      <c r="C158" s="114"/>
      <c r="D158" s="114">
        <f t="shared" si="0"/>
        <v>0</v>
      </c>
      <c r="E158" s="114"/>
      <c r="F158" s="101"/>
      <c r="G158" s="25">
        <f t="shared" si="18"/>
        <v>2018</v>
      </c>
      <c r="H158" s="192"/>
      <c r="I158" s="334"/>
      <c r="J158" s="296"/>
      <c r="K158" s="312"/>
      <c r="L158" s="313"/>
      <c r="M158" s="313"/>
      <c r="N158" s="313"/>
      <c r="O158" s="313"/>
      <c r="P158" s="313"/>
      <c r="Q158" s="313"/>
      <c r="R158" s="313"/>
      <c r="S158" s="453">
        <f t="shared" si="16"/>
        <v>0</v>
      </c>
      <c r="T158" s="313"/>
      <c r="U158" s="193" t="b">
        <f t="shared" si="17"/>
        <v>1</v>
      </c>
      <c r="V158" s="384" t="str">
        <f t="shared" si="3"/>
        <v>No</v>
      </c>
      <c r="W158" s="75"/>
    </row>
    <row r="159" spans="1:23" x14ac:dyDescent="0.25">
      <c r="A159" s="48">
        <v>152</v>
      </c>
      <c r="B159" s="114"/>
      <c r="C159" s="114"/>
      <c r="D159" s="114">
        <f t="shared" si="0"/>
        <v>0</v>
      </c>
      <c r="E159" s="114"/>
      <c r="F159" s="101"/>
      <c r="G159" s="25">
        <f t="shared" si="18"/>
        <v>2018</v>
      </c>
      <c r="H159" s="198" t="s">
        <v>673</v>
      </c>
      <c r="I159" s="335"/>
      <c r="J159" s="293" t="s">
        <v>694</v>
      </c>
      <c r="K159" s="306" t="s">
        <v>658</v>
      </c>
      <c r="L159" s="340">
        <f>SUM(L139:L158)</f>
        <v>0</v>
      </c>
      <c r="M159" s="340">
        <f t="shared" ref="M159:T159" si="20">SUM(M139:M158)</f>
        <v>0</v>
      </c>
      <c r="N159" s="340">
        <f t="shared" si="20"/>
        <v>0</v>
      </c>
      <c r="O159" s="340">
        <f t="shared" si="20"/>
        <v>0</v>
      </c>
      <c r="P159" s="340">
        <f t="shared" si="20"/>
        <v>0</v>
      </c>
      <c r="Q159" s="340">
        <f t="shared" si="20"/>
        <v>0</v>
      </c>
      <c r="R159" s="340">
        <f t="shared" si="20"/>
        <v>0</v>
      </c>
      <c r="S159" s="340">
        <f t="shared" si="20"/>
        <v>0</v>
      </c>
      <c r="T159" s="340">
        <f t="shared" si="20"/>
        <v>0</v>
      </c>
      <c r="U159" s="193" t="b">
        <f t="shared" si="17"/>
        <v>1</v>
      </c>
      <c r="V159" s="384" t="str">
        <f t="shared" si="3"/>
        <v>No</v>
      </c>
      <c r="W159" s="75"/>
    </row>
    <row r="160" spans="1:23" x14ac:dyDescent="0.25">
      <c r="A160" s="107">
        <v>153</v>
      </c>
      <c r="B160" s="114"/>
      <c r="C160" s="114"/>
      <c r="D160" s="114">
        <f t="shared" si="0"/>
        <v>0</v>
      </c>
      <c r="E160" s="114"/>
      <c r="F160" s="101"/>
      <c r="G160" s="25">
        <f t="shared" si="18"/>
        <v>2018</v>
      </c>
      <c r="H160" s="192"/>
      <c r="I160" s="334"/>
      <c r="J160" s="296"/>
      <c r="K160" s="312"/>
      <c r="L160" s="313"/>
      <c r="M160" s="313"/>
      <c r="N160" s="313"/>
      <c r="O160" s="313"/>
      <c r="P160" s="313"/>
      <c r="Q160" s="313"/>
      <c r="R160" s="313"/>
      <c r="S160" s="453">
        <f t="shared" si="16"/>
        <v>0</v>
      </c>
      <c r="T160" s="313"/>
      <c r="U160" s="193" t="b">
        <f t="shared" si="17"/>
        <v>1</v>
      </c>
      <c r="V160" s="384" t="str">
        <f t="shared" si="3"/>
        <v>No</v>
      </c>
      <c r="W160" s="75"/>
    </row>
    <row r="161" spans="1:23" x14ac:dyDescent="0.25">
      <c r="A161" s="48">
        <v>154</v>
      </c>
      <c r="B161" s="114"/>
      <c r="C161" s="114"/>
      <c r="D161" s="114">
        <f t="shared" si="0"/>
        <v>0</v>
      </c>
      <c r="E161" s="114"/>
      <c r="F161" s="101"/>
      <c r="G161" s="25">
        <f t="shared" si="18"/>
        <v>2018</v>
      </c>
      <c r="H161" s="192"/>
      <c r="I161" s="334"/>
      <c r="J161" s="296"/>
      <c r="K161" s="312"/>
      <c r="L161" s="313"/>
      <c r="M161" s="313"/>
      <c r="N161" s="313"/>
      <c r="O161" s="313"/>
      <c r="P161" s="313"/>
      <c r="Q161" s="313"/>
      <c r="R161" s="313"/>
      <c r="S161" s="453">
        <f t="shared" si="16"/>
        <v>0</v>
      </c>
      <c r="T161" s="313"/>
      <c r="U161" s="193" t="b">
        <f t="shared" si="17"/>
        <v>1</v>
      </c>
      <c r="V161" s="384" t="str">
        <f t="shared" si="3"/>
        <v>No</v>
      </c>
      <c r="W161" s="75"/>
    </row>
    <row r="162" spans="1:23" x14ac:dyDescent="0.25">
      <c r="A162" s="107">
        <v>155</v>
      </c>
      <c r="B162" s="114"/>
      <c r="C162" s="114"/>
      <c r="D162" s="114">
        <f t="shared" ref="D162:D225" si="21">IF($V162="Yes",1,0)</f>
        <v>0</v>
      </c>
      <c r="E162" s="114"/>
      <c r="F162" s="256"/>
      <c r="G162" s="25">
        <f t="shared" si="18"/>
        <v>2018</v>
      </c>
      <c r="H162" s="450"/>
      <c r="I162" s="334"/>
      <c r="J162" s="444"/>
      <c r="K162" s="312"/>
      <c r="L162" s="313"/>
      <c r="M162" s="313"/>
      <c r="N162" s="313"/>
      <c r="O162" s="313"/>
      <c r="P162" s="313"/>
      <c r="Q162" s="313"/>
      <c r="R162" s="313"/>
      <c r="S162" s="453">
        <f t="shared" si="16"/>
        <v>0</v>
      </c>
      <c r="T162" s="313"/>
      <c r="U162" s="193" t="b">
        <f t="shared" si="17"/>
        <v>1</v>
      </c>
      <c r="V162" s="384" t="str">
        <f t="shared" si="3"/>
        <v>No</v>
      </c>
      <c r="W162" s="75"/>
    </row>
    <row r="163" spans="1:23" x14ac:dyDescent="0.25">
      <c r="A163" s="48">
        <v>156</v>
      </c>
      <c r="B163" s="114"/>
      <c r="C163" s="114"/>
      <c r="D163" s="114">
        <f t="shared" si="21"/>
        <v>0</v>
      </c>
      <c r="E163" s="114"/>
      <c r="F163" s="256"/>
      <c r="G163" s="25">
        <f t="shared" si="18"/>
        <v>2018</v>
      </c>
      <c r="H163" s="450"/>
      <c r="I163" s="334"/>
      <c r="J163" s="444"/>
      <c r="K163" s="312"/>
      <c r="L163" s="313"/>
      <c r="M163" s="313"/>
      <c r="N163" s="313"/>
      <c r="O163" s="313"/>
      <c r="P163" s="313"/>
      <c r="Q163" s="313"/>
      <c r="R163" s="313"/>
      <c r="S163" s="453">
        <f t="shared" si="16"/>
        <v>0</v>
      </c>
      <c r="T163" s="313"/>
      <c r="U163" s="193" t="b">
        <f t="shared" si="17"/>
        <v>1</v>
      </c>
      <c r="V163" s="384" t="str">
        <f t="shared" si="3"/>
        <v>No</v>
      </c>
      <c r="W163" s="75"/>
    </row>
    <row r="164" spans="1:23" x14ac:dyDescent="0.25">
      <c r="A164" s="107">
        <v>157</v>
      </c>
      <c r="B164" s="114"/>
      <c r="C164" s="114"/>
      <c r="D164" s="114">
        <f t="shared" si="21"/>
        <v>0</v>
      </c>
      <c r="E164" s="114"/>
      <c r="F164" s="256"/>
      <c r="G164" s="25">
        <f t="shared" si="18"/>
        <v>2018</v>
      </c>
      <c r="H164" s="450"/>
      <c r="I164" s="334"/>
      <c r="J164" s="444"/>
      <c r="K164" s="312"/>
      <c r="L164" s="313"/>
      <c r="M164" s="313"/>
      <c r="N164" s="313"/>
      <c r="O164" s="313"/>
      <c r="P164" s="313"/>
      <c r="Q164" s="313"/>
      <c r="R164" s="313"/>
      <c r="S164" s="453">
        <f t="shared" si="16"/>
        <v>0</v>
      </c>
      <c r="T164" s="313"/>
      <c r="U164" s="193" t="b">
        <f t="shared" si="17"/>
        <v>1</v>
      </c>
      <c r="V164" s="384" t="str">
        <f t="shared" si="3"/>
        <v>No</v>
      </c>
      <c r="W164" s="75"/>
    </row>
    <row r="165" spans="1:23" x14ac:dyDescent="0.25">
      <c r="A165" s="48">
        <v>158</v>
      </c>
      <c r="B165" s="114"/>
      <c r="C165" s="114"/>
      <c r="D165" s="114">
        <f t="shared" si="21"/>
        <v>0</v>
      </c>
      <c r="E165" s="114"/>
      <c r="F165" s="256"/>
      <c r="G165" s="25">
        <f t="shared" si="18"/>
        <v>2018</v>
      </c>
      <c r="H165" s="450"/>
      <c r="I165" s="334"/>
      <c r="J165" s="444"/>
      <c r="K165" s="312"/>
      <c r="L165" s="313"/>
      <c r="M165" s="313"/>
      <c r="N165" s="313"/>
      <c r="O165" s="313"/>
      <c r="P165" s="313"/>
      <c r="Q165" s="313"/>
      <c r="R165" s="313"/>
      <c r="S165" s="453">
        <f t="shared" si="16"/>
        <v>0</v>
      </c>
      <c r="T165" s="313"/>
      <c r="U165" s="193" t="b">
        <f t="shared" si="17"/>
        <v>1</v>
      </c>
      <c r="V165" s="384" t="str">
        <f t="shared" si="3"/>
        <v>No</v>
      </c>
      <c r="W165" s="75"/>
    </row>
    <row r="166" spans="1:23" x14ac:dyDescent="0.25">
      <c r="A166" s="107">
        <v>159</v>
      </c>
      <c r="B166" s="114"/>
      <c r="C166" s="114"/>
      <c r="D166" s="114">
        <f t="shared" si="21"/>
        <v>0</v>
      </c>
      <c r="E166" s="114"/>
      <c r="F166" s="256"/>
      <c r="G166" s="25">
        <f t="shared" si="18"/>
        <v>2018</v>
      </c>
      <c r="H166" s="450"/>
      <c r="I166" s="334"/>
      <c r="J166" s="444"/>
      <c r="K166" s="312"/>
      <c r="L166" s="313"/>
      <c r="M166" s="313"/>
      <c r="N166" s="313"/>
      <c r="O166" s="313"/>
      <c r="P166" s="313"/>
      <c r="Q166" s="313"/>
      <c r="R166" s="313"/>
      <c r="S166" s="453">
        <f t="shared" si="16"/>
        <v>0</v>
      </c>
      <c r="T166" s="313"/>
      <c r="U166" s="193" t="b">
        <f t="shared" si="17"/>
        <v>1</v>
      </c>
      <c r="V166" s="384" t="str">
        <f t="shared" si="3"/>
        <v>No</v>
      </c>
      <c r="W166" s="75"/>
    </row>
    <row r="167" spans="1:23" x14ac:dyDescent="0.25">
      <c r="A167" s="48">
        <v>160</v>
      </c>
      <c r="B167" s="114"/>
      <c r="C167" s="114"/>
      <c r="D167" s="114">
        <f t="shared" si="21"/>
        <v>0</v>
      </c>
      <c r="E167" s="114"/>
      <c r="F167" s="256"/>
      <c r="G167" s="25">
        <f t="shared" si="18"/>
        <v>2018</v>
      </c>
      <c r="H167" s="450"/>
      <c r="I167" s="334"/>
      <c r="J167" s="444"/>
      <c r="K167" s="312"/>
      <c r="L167" s="313"/>
      <c r="M167" s="313"/>
      <c r="N167" s="313"/>
      <c r="O167" s="313"/>
      <c r="P167" s="313"/>
      <c r="Q167" s="313"/>
      <c r="R167" s="313"/>
      <c r="S167" s="453">
        <f t="shared" si="16"/>
        <v>0</v>
      </c>
      <c r="T167" s="313"/>
      <c r="U167" s="193" t="b">
        <f t="shared" si="17"/>
        <v>1</v>
      </c>
      <c r="V167" s="384" t="str">
        <f t="shared" si="3"/>
        <v>No</v>
      </c>
      <c r="W167" s="75"/>
    </row>
    <row r="168" spans="1:23" x14ac:dyDescent="0.25">
      <c r="A168" s="107">
        <v>161</v>
      </c>
      <c r="B168" s="114"/>
      <c r="C168" s="114"/>
      <c r="D168" s="114">
        <f t="shared" si="21"/>
        <v>0</v>
      </c>
      <c r="E168" s="114"/>
      <c r="F168" s="256"/>
      <c r="G168" s="25">
        <f t="shared" si="18"/>
        <v>2018</v>
      </c>
      <c r="H168" s="450"/>
      <c r="I168" s="334"/>
      <c r="J168" s="444"/>
      <c r="K168" s="312"/>
      <c r="L168" s="313"/>
      <c r="M168" s="313"/>
      <c r="N168" s="313"/>
      <c r="O168" s="313"/>
      <c r="P168" s="313"/>
      <c r="Q168" s="313"/>
      <c r="R168" s="313"/>
      <c r="S168" s="453">
        <f t="shared" si="16"/>
        <v>0</v>
      </c>
      <c r="T168" s="313"/>
      <c r="U168" s="193" t="b">
        <f t="shared" si="17"/>
        <v>1</v>
      </c>
      <c r="V168" s="384" t="str">
        <f t="shared" si="3"/>
        <v>No</v>
      </c>
      <c r="W168" s="75"/>
    </row>
    <row r="169" spans="1:23" x14ac:dyDescent="0.25">
      <c r="A169" s="48">
        <v>162</v>
      </c>
      <c r="B169" s="114"/>
      <c r="C169" s="114"/>
      <c r="D169" s="114">
        <f t="shared" si="21"/>
        <v>0</v>
      </c>
      <c r="E169" s="114"/>
      <c r="F169" s="256"/>
      <c r="G169" s="25">
        <f t="shared" si="18"/>
        <v>2018</v>
      </c>
      <c r="H169" s="450"/>
      <c r="I169" s="334"/>
      <c r="J169" s="444"/>
      <c r="K169" s="312"/>
      <c r="L169" s="313"/>
      <c r="M169" s="313"/>
      <c r="N169" s="313"/>
      <c r="O169" s="313"/>
      <c r="P169" s="313"/>
      <c r="Q169" s="313"/>
      <c r="R169" s="313"/>
      <c r="S169" s="453">
        <f t="shared" si="16"/>
        <v>0</v>
      </c>
      <c r="T169" s="313"/>
      <c r="U169" s="193" t="b">
        <f t="shared" si="17"/>
        <v>1</v>
      </c>
      <c r="V169" s="384" t="str">
        <f t="shared" si="3"/>
        <v>No</v>
      </c>
      <c r="W169" s="75"/>
    </row>
    <row r="170" spans="1:23" x14ac:dyDescent="0.25">
      <c r="A170" s="107">
        <v>163</v>
      </c>
      <c r="B170" s="114"/>
      <c r="C170" s="114"/>
      <c r="D170" s="114">
        <f t="shared" si="21"/>
        <v>0</v>
      </c>
      <c r="E170" s="114"/>
      <c r="F170" s="256"/>
      <c r="G170" s="25">
        <f t="shared" si="18"/>
        <v>2018</v>
      </c>
      <c r="H170" s="450"/>
      <c r="I170" s="334"/>
      <c r="J170" s="444"/>
      <c r="K170" s="312"/>
      <c r="L170" s="313"/>
      <c r="M170" s="313"/>
      <c r="N170" s="313"/>
      <c r="O170" s="313"/>
      <c r="P170" s="313"/>
      <c r="Q170" s="313"/>
      <c r="R170" s="313"/>
      <c r="S170" s="453">
        <f t="shared" si="16"/>
        <v>0</v>
      </c>
      <c r="T170" s="313"/>
      <c r="U170" s="193" t="b">
        <f t="shared" si="17"/>
        <v>1</v>
      </c>
      <c r="V170" s="384" t="str">
        <f t="shared" si="3"/>
        <v>No</v>
      </c>
      <c r="W170" s="75"/>
    </row>
    <row r="171" spans="1:23" x14ac:dyDescent="0.25">
      <c r="A171" s="48">
        <v>164</v>
      </c>
      <c r="B171" s="114"/>
      <c r="C171" s="114"/>
      <c r="D171" s="114">
        <f t="shared" si="21"/>
        <v>0</v>
      </c>
      <c r="E171" s="114"/>
      <c r="F171" s="256"/>
      <c r="G171" s="25">
        <f t="shared" si="18"/>
        <v>2018</v>
      </c>
      <c r="H171" s="450"/>
      <c r="I171" s="334"/>
      <c r="J171" s="444"/>
      <c r="K171" s="312"/>
      <c r="L171" s="313"/>
      <c r="M171" s="313"/>
      <c r="N171" s="313"/>
      <c r="O171" s="313"/>
      <c r="P171" s="313"/>
      <c r="Q171" s="313"/>
      <c r="R171" s="313"/>
      <c r="S171" s="453">
        <f t="shared" si="16"/>
        <v>0</v>
      </c>
      <c r="T171" s="313"/>
      <c r="U171" s="193" t="b">
        <f t="shared" si="17"/>
        <v>1</v>
      </c>
      <c r="V171" s="384" t="str">
        <f t="shared" si="3"/>
        <v>No</v>
      </c>
      <c r="W171" s="75"/>
    </row>
    <row r="172" spans="1:23" x14ac:dyDescent="0.25">
      <c r="A172" s="107">
        <v>165</v>
      </c>
      <c r="B172" s="114"/>
      <c r="C172" s="114"/>
      <c r="D172" s="114">
        <f t="shared" si="21"/>
        <v>0</v>
      </c>
      <c r="E172" s="114"/>
      <c r="F172" s="256"/>
      <c r="G172" s="25">
        <f t="shared" si="18"/>
        <v>2018</v>
      </c>
      <c r="H172" s="450"/>
      <c r="I172" s="334"/>
      <c r="J172" s="444"/>
      <c r="K172" s="312"/>
      <c r="L172" s="313"/>
      <c r="M172" s="313"/>
      <c r="N172" s="313"/>
      <c r="O172" s="313"/>
      <c r="P172" s="313"/>
      <c r="Q172" s="313"/>
      <c r="R172" s="313"/>
      <c r="S172" s="453">
        <f t="shared" si="16"/>
        <v>0</v>
      </c>
      <c r="T172" s="313"/>
      <c r="U172" s="193" t="b">
        <f t="shared" si="17"/>
        <v>1</v>
      </c>
      <c r="V172" s="384" t="str">
        <f t="shared" si="3"/>
        <v>No</v>
      </c>
      <c r="W172" s="75"/>
    </row>
    <row r="173" spans="1:23" x14ac:dyDescent="0.25">
      <c r="A173" s="48">
        <v>166</v>
      </c>
      <c r="B173" s="114"/>
      <c r="C173" s="114"/>
      <c r="D173" s="114">
        <f t="shared" si="21"/>
        <v>0</v>
      </c>
      <c r="E173" s="114"/>
      <c r="F173" s="256"/>
      <c r="G173" s="25">
        <f t="shared" si="18"/>
        <v>2018</v>
      </c>
      <c r="H173" s="450"/>
      <c r="I173" s="334"/>
      <c r="J173" s="444"/>
      <c r="K173" s="312"/>
      <c r="L173" s="313"/>
      <c r="M173" s="313"/>
      <c r="N173" s="313"/>
      <c r="O173" s="313"/>
      <c r="P173" s="313"/>
      <c r="Q173" s="313"/>
      <c r="R173" s="313"/>
      <c r="S173" s="453">
        <f t="shared" si="16"/>
        <v>0</v>
      </c>
      <c r="T173" s="313"/>
      <c r="U173" s="193" t="b">
        <f t="shared" si="17"/>
        <v>1</v>
      </c>
      <c r="V173" s="384" t="str">
        <f t="shared" si="3"/>
        <v>No</v>
      </c>
      <c r="W173" s="75"/>
    </row>
    <row r="174" spans="1:23" x14ac:dyDescent="0.25">
      <c r="A174" s="107">
        <v>167</v>
      </c>
      <c r="B174" s="114"/>
      <c r="C174" s="114"/>
      <c r="D174" s="114">
        <f t="shared" si="21"/>
        <v>0</v>
      </c>
      <c r="E174" s="114"/>
      <c r="F174" s="256"/>
      <c r="G174" s="25">
        <f t="shared" si="18"/>
        <v>2018</v>
      </c>
      <c r="H174" s="450"/>
      <c r="I174" s="334"/>
      <c r="J174" s="444"/>
      <c r="K174" s="312"/>
      <c r="L174" s="313"/>
      <c r="M174" s="313"/>
      <c r="N174" s="313"/>
      <c r="O174" s="313"/>
      <c r="P174" s="313"/>
      <c r="Q174" s="313"/>
      <c r="R174" s="313"/>
      <c r="S174" s="453">
        <f t="shared" si="16"/>
        <v>0</v>
      </c>
      <c r="T174" s="313"/>
      <c r="U174" s="193" t="b">
        <f t="shared" si="17"/>
        <v>1</v>
      </c>
      <c r="V174" s="384" t="str">
        <f t="shared" si="3"/>
        <v>No</v>
      </c>
      <c r="W174" s="75"/>
    </row>
    <row r="175" spans="1:23" x14ac:dyDescent="0.25">
      <c r="A175" s="48">
        <v>168</v>
      </c>
      <c r="B175" s="114"/>
      <c r="C175" s="114"/>
      <c r="D175" s="114">
        <f t="shared" si="21"/>
        <v>0</v>
      </c>
      <c r="E175" s="114"/>
      <c r="F175" s="256"/>
      <c r="G175" s="25">
        <f t="shared" si="18"/>
        <v>2018</v>
      </c>
      <c r="H175" s="450"/>
      <c r="I175" s="334"/>
      <c r="J175" s="444"/>
      <c r="K175" s="312"/>
      <c r="L175" s="313"/>
      <c r="M175" s="313"/>
      <c r="N175" s="313"/>
      <c r="O175" s="313"/>
      <c r="P175" s="313"/>
      <c r="Q175" s="313"/>
      <c r="R175" s="313"/>
      <c r="S175" s="453">
        <f t="shared" si="16"/>
        <v>0</v>
      </c>
      <c r="T175" s="313"/>
      <c r="U175" s="193" t="b">
        <f t="shared" si="17"/>
        <v>1</v>
      </c>
      <c r="V175" s="384" t="str">
        <f t="shared" si="3"/>
        <v>No</v>
      </c>
      <c r="W175" s="75"/>
    </row>
    <row r="176" spans="1:23" x14ac:dyDescent="0.25">
      <c r="A176" s="107">
        <v>169</v>
      </c>
      <c r="B176" s="114"/>
      <c r="C176" s="114"/>
      <c r="D176" s="114">
        <f t="shared" si="21"/>
        <v>0</v>
      </c>
      <c r="E176" s="114"/>
      <c r="F176" s="256"/>
      <c r="G176" s="25">
        <f t="shared" si="18"/>
        <v>2018</v>
      </c>
      <c r="H176" s="450"/>
      <c r="I176" s="334"/>
      <c r="J176" s="444"/>
      <c r="K176" s="312"/>
      <c r="L176" s="313"/>
      <c r="M176" s="313"/>
      <c r="N176" s="313"/>
      <c r="O176" s="313"/>
      <c r="P176" s="313"/>
      <c r="Q176" s="313"/>
      <c r="R176" s="313"/>
      <c r="S176" s="453">
        <f t="shared" si="16"/>
        <v>0</v>
      </c>
      <c r="T176" s="313"/>
      <c r="U176" s="193" t="b">
        <f t="shared" si="17"/>
        <v>1</v>
      </c>
      <c r="V176" s="384" t="str">
        <f t="shared" si="3"/>
        <v>No</v>
      </c>
      <c r="W176" s="75"/>
    </row>
    <row r="177" spans="1:23" x14ac:dyDescent="0.25">
      <c r="A177" s="48">
        <v>170</v>
      </c>
      <c r="B177" s="114"/>
      <c r="C177" s="114"/>
      <c r="D177" s="114">
        <f t="shared" si="21"/>
        <v>0</v>
      </c>
      <c r="E177" s="114"/>
      <c r="F177" s="256"/>
      <c r="G177" s="25">
        <f t="shared" si="18"/>
        <v>2018</v>
      </c>
      <c r="H177" s="450"/>
      <c r="I177" s="334"/>
      <c r="J177" s="444"/>
      <c r="K177" s="312"/>
      <c r="L177" s="313"/>
      <c r="M177" s="313"/>
      <c r="N177" s="313"/>
      <c r="O177" s="313"/>
      <c r="P177" s="313"/>
      <c r="Q177" s="313"/>
      <c r="R177" s="313"/>
      <c r="S177" s="453">
        <f t="shared" si="16"/>
        <v>0</v>
      </c>
      <c r="T177" s="313"/>
      <c r="U177" s="193" t="b">
        <f t="shared" si="17"/>
        <v>1</v>
      </c>
      <c r="V177" s="384" t="str">
        <f t="shared" si="3"/>
        <v>No</v>
      </c>
      <c r="W177" s="75"/>
    </row>
    <row r="178" spans="1:23" x14ac:dyDescent="0.25">
      <c r="A178" s="107">
        <v>171</v>
      </c>
      <c r="D178" s="114">
        <f t="shared" si="21"/>
        <v>0</v>
      </c>
      <c r="G178" s="25">
        <f t="shared" si="18"/>
        <v>2018</v>
      </c>
      <c r="H178" s="192"/>
      <c r="I178" s="334"/>
      <c r="J178" s="296"/>
      <c r="K178" s="312"/>
      <c r="L178" s="313"/>
      <c r="M178" s="313"/>
      <c r="N178" s="313"/>
      <c r="O178" s="313"/>
      <c r="P178" s="313"/>
      <c r="Q178" s="313"/>
      <c r="R178" s="313"/>
      <c r="S178" s="453">
        <f t="shared" si="16"/>
        <v>0</v>
      </c>
      <c r="T178" s="313"/>
      <c r="U178" s="193" t="b">
        <f t="shared" si="17"/>
        <v>1</v>
      </c>
      <c r="V178" s="384" t="str">
        <f t="shared" si="3"/>
        <v>No</v>
      </c>
      <c r="W178" s="75"/>
    </row>
    <row r="179" spans="1:23" x14ac:dyDescent="0.25">
      <c r="A179" s="48">
        <v>172</v>
      </c>
      <c r="D179" s="114">
        <f t="shared" si="21"/>
        <v>0</v>
      </c>
      <c r="G179" s="25">
        <f t="shared" si="18"/>
        <v>2018</v>
      </c>
      <c r="H179" s="192"/>
      <c r="I179" s="334"/>
      <c r="J179" s="296"/>
      <c r="K179" s="312"/>
      <c r="L179" s="313"/>
      <c r="M179" s="313"/>
      <c r="N179" s="313"/>
      <c r="O179" s="313"/>
      <c r="P179" s="313"/>
      <c r="Q179" s="313"/>
      <c r="R179" s="313"/>
      <c r="S179" s="453">
        <f t="shared" si="16"/>
        <v>0</v>
      </c>
      <c r="T179" s="313"/>
      <c r="U179" s="193" t="b">
        <f t="shared" si="17"/>
        <v>1</v>
      </c>
      <c r="V179" s="384" t="str">
        <f t="shared" si="3"/>
        <v>No</v>
      </c>
      <c r="W179" s="75"/>
    </row>
    <row r="180" spans="1:23" x14ac:dyDescent="0.25">
      <c r="A180" s="107">
        <v>173</v>
      </c>
      <c r="D180" s="114">
        <f t="shared" si="21"/>
        <v>0</v>
      </c>
      <c r="G180" s="25">
        <f t="shared" si="18"/>
        <v>2018</v>
      </c>
      <c r="H180" s="198" t="s">
        <v>678</v>
      </c>
      <c r="I180" s="335"/>
      <c r="J180" s="293" t="s">
        <v>695</v>
      </c>
      <c r="K180" s="306" t="s">
        <v>658</v>
      </c>
      <c r="L180" s="340">
        <f>SUM(L160:L179)</f>
        <v>0</v>
      </c>
      <c r="M180" s="340">
        <f t="shared" ref="M180:T180" si="22">SUM(M160:M179)</f>
        <v>0</v>
      </c>
      <c r="N180" s="340">
        <f t="shared" si="22"/>
        <v>0</v>
      </c>
      <c r="O180" s="340">
        <f t="shared" si="22"/>
        <v>0</v>
      </c>
      <c r="P180" s="340">
        <f t="shared" si="22"/>
        <v>0</v>
      </c>
      <c r="Q180" s="340">
        <f t="shared" si="22"/>
        <v>0</v>
      </c>
      <c r="R180" s="340">
        <f t="shared" si="22"/>
        <v>0</v>
      </c>
      <c r="S180" s="340">
        <f t="shared" si="22"/>
        <v>0</v>
      </c>
      <c r="T180" s="340">
        <f t="shared" si="22"/>
        <v>0</v>
      </c>
      <c r="U180" s="193" t="b">
        <f t="shared" si="17"/>
        <v>1</v>
      </c>
      <c r="V180" s="384" t="str">
        <f t="shared" si="3"/>
        <v>No</v>
      </c>
      <c r="W180" s="75"/>
    </row>
    <row r="181" spans="1:23" x14ac:dyDescent="0.25">
      <c r="A181" s="48">
        <v>174</v>
      </c>
      <c r="D181" s="114">
        <f t="shared" si="21"/>
        <v>0</v>
      </c>
      <c r="G181" s="25">
        <f t="shared" si="18"/>
        <v>2018</v>
      </c>
      <c r="H181" s="192"/>
      <c r="I181" s="334"/>
      <c r="J181" s="296"/>
      <c r="K181" s="312"/>
      <c r="L181" s="313"/>
      <c r="M181" s="313"/>
      <c r="N181" s="313"/>
      <c r="O181" s="313"/>
      <c r="P181" s="313"/>
      <c r="Q181" s="313"/>
      <c r="R181" s="313"/>
      <c r="S181" s="453">
        <f t="shared" si="16"/>
        <v>0</v>
      </c>
      <c r="T181" s="313"/>
      <c r="U181" s="193" t="b">
        <f t="shared" si="17"/>
        <v>1</v>
      </c>
      <c r="V181" s="384" t="str">
        <f t="shared" si="3"/>
        <v>No</v>
      </c>
      <c r="W181" s="75"/>
    </row>
    <row r="182" spans="1:23" x14ac:dyDescent="0.25">
      <c r="A182" s="107">
        <v>175</v>
      </c>
      <c r="D182" s="114">
        <f t="shared" si="21"/>
        <v>0</v>
      </c>
      <c r="G182" s="25">
        <f t="shared" si="18"/>
        <v>2018</v>
      </c>
      <c r="H182" s="450"/>
      <c r="I182" s="334"/>
      <c r="J182" s="444"/>
      <c r="K182" s="312"/>
      <c r="L182" s="445"/>
      <c r="M182" s="445"/>
      <c r="N182" s="445"/>
      <c r="O182" s="445"/>
      <c r="P182" s="445"/>
      <c r="Q182" s="445"/>
      <c r="R182" s="445"/>
      <c r="S182" s="453">
        <f t="shared" si="16"/>
        <v>0</v>
      </c>
      <c r="T182" s="445"/>
      <c r="U182" s="193" t="b">
        <f t="shared" si="17"/>
        <v>1</v>
      </c>
      <c r="V182" s="384" t="str">
        <f t="shared" si="3"/>
        <v>No</v>
      </c>
      <c r="W182" s="75"/>
    </row>
    <row r="183" spans="1:23" x14ac:dyDescent="0.25">
      <c r="A183" s="48">
        <v>176</v>
      </c>
      <c r="D183" s="114">
        <f t="shared" si="21"/>
        <v>0</v>
      </c>
      <c r="G183" s="25">
        <f t="shared" si="18"/>
        <v>2018</v>
      </c>
      <c r="H183" s="450"/>
      <c r="I183" s="334"/>
      <c r="J183" s="444"/>
      <c r="K183" s="312"/>
      <c r="L183" s="445"/>
      <c r="M183" s="445"/>
      <c r="N183" s="445"/>
      <c r="O183" s="445"/>
      <c r="P183" s="445"/>
      <c r="Q183" s="445"/>
      <c r="R183" s="445"/>
      <c r="S183" s="453">
        <f t="shared" ref="S183:S200" si="23">SUM(O183+P183-Q183-R183)</f>
        <v>0</v>
      </c>
      <c r="T183" s="445"/>
      <c r="U183" s="193" t="b">
        <f t="shared" si="17"/>
        <v>1</v>
      </c>
      <c r="V183" s="384" t="str">
        <f t="shared" si="3"/>
        <v>No</v>
      </c>
      <c r="W183" s="75"/>
    </row>
    <row r="184" spans="1:23" x14ac:dyDescent="0.25">
      <c r="A184" s="107">
        <v>177</v>
      </c>
      <c r="D184" s="114">
        <f t="shared" si="21"/>
        <v>0</v>
      </c>
      <c r="G184" s="25">
        <f t="shared" si="18"/>
        <v>2018</v>
      </c>
      <c r="H184" s="450"/>
      <c r="I184" s="334"/>
      <c r="J184" s="444"/>
      <c r="K184" s="312"/>
      <c r="L184" s="445"/>
      <c r="M184" s="445"/>
      <c r="N184" s="445"/>
      <c r="O184" s="445"/>
      <c r="P184" s="445"/>
      <c r="Q184" s="445"/>
      <c r="R184" s="445"/>
      <c r="S184" s="453">
        <f t="shared" si="23"/>
        <v>0</v>
      </c>
      <c r="T184" s="445"/>
      <c r="U184" s="193" t="b">
        <f t="shared" si="17"/>
        <v>1</v>
      </c>
      <c r="V184" s="384" t="str">
        <f t="shared" si="3"/>
        <v>No</v>
      </c>
      <c r="W184" s="75"/>
    </row>
    <row r="185" spans="1:23" x14ac:dyDescent="0.25">
      <c r="A185" s="48">
        <v>178</v>
      </c>
      <c r="D185" s="114">
        <f t="shared" si="21"/>
        <v>0</v>
      </c>
      <c r="G185" s="25">
        <f t="shared" si="18"/>
        <v>2018</v>
      </c>
      <c r="H185" s="450"/>
      <c r="I185" s="334"/>
      <c r="J185" s="444"/>
      <c r="K185" s="312"/>
      <c r="L185" s="445"/>
      <c r="M185" s="445"/>
      <c r="N185" s="445"/>
      <c r="O185" s="445"/>
      <c r="P185" s="445"/>
      <c r="Q185" s="445"/>
      <c r="R185" s="445"/>
      <c r="S185" s="453">
        <f t="shared" si="23"/>
        <v>0</v>
      </c>
      <c r="T185" s="445"/>
      <c r="U185" s="193" t="b">
        <f t="shared" si="17"/>
        <v>1</v>
      </c>
      <c r="V185" s="384" t="str">
        <f t="shared" si="3"/>
        <v>No</v>
      </c>
      <c r="W185" s="75"/>
    </row>
    <row r="186" spans="1:23" x14ac:dyDescent="0.25">
      <c r="A186" s="107">
        <v>179</v>
      </c>
      <c r="D186" s="114">
        <f t="shared" si="21"/>
        <v>0</v>
      </c>
      <c r="G186" s="25">
        <f t="shared" si="18"/>
        <v>2018</v>
      </c>
      <c r="H186" s="450"/>
      <c r="I186" s="334"/>
      <c r="J186" s="444"/>
      <c r="K186" s="312"/>
      <c r="L186" s="445"/>
      <c r="M186" s="445"/>
      <c r="N186" s="445"/>
      <c r="O186" s="445"/>
      <c r="P186" s="445"/>
      <c r="Q186" s="445"/>
      <c r="R186" s="445"/>
      <c r="S186" s="453">
        <f t="shared" si="23"/>
        <v>0</v>
      </c>
      <c r="T186" s="445"/>
      <c r="U186" s="193" t="b">
        <f t="shared" si="17"/>
        <v>1</v>
      </c>
      <c r="V186" s="384" t="str">
        <f t="shared" si="3"/>
        <v>No</v>
      </c>
      <c r="W186" s="75"/>
    </row>
    <row r="187" spans="1:23" x14ac:dyDescent="0.25">
      <c r="A187" s="48">
        <v>180</v>
      </c>
      <c r="D187" s="114">
        <f t="shared" si="21"/>
        <v>0</v>
      </c>
      <c r="G187" s="25">
        <f t="shared" si="18"/>
        <v>2018</v>
      </c>
      <c r="H187" s="450"/>
      <c r="I187" s="334"/>
      <c r="J187" s="444"/>
      <c r="K187" s="312"/>
      <c r="L187" s="445"/>
      <c r="M187" s="445"/>
      <c r="N187" s="445"/>
      <c r="O187" s="445"/>
      <c r="P187" s="445"/>
      <c r="Q187" s="445"/>
      <c r="R187" s="445"/>
      <c r="S187" s="453">
        <f t="shared" si="23"/>
        <v>0</v>
      </c>
      <c r="T187" s="445"/>
      <c r="U187" s="193" t="b">
        <f t="shared" si="17"/>
        <v>1</v>
      </c>
      <c r="V187" s="384" t="str">
        <f t="shared" si="3"/>
        <v>No</v>
      </c>
      <c r="W187" s="75"/>
    </row>
    <row r="188" spans="1:23" x14ac:dyDescent="0.25">
      <c r="A188" s="107">
        <v>181</v>
      </c>
      <c r="D188" s="114">
        <f t="shared" si="21"/>
        <v>0</v>
      </c>
      <c r="G188" s="25">
        <f t="shared" si="18"/>
        <v>2018</v>
      </c>
      <c r="H188" s="450"/>
      <c r="I188" s="334"/>
      <c r="J188" s="444"/>
      <c r="K188" s="312"/>
      <c r="L188" s="445"/>
      <c r="M188" s="445"/>
      <c r="N188" s="445"/>
      <c r="O188" s="445"/>
      <c r="P188" s="445"/>
      <c r="Q188" s="445"/>
      <c r="R188" s="445"/>
      <c r="S188" s="453">
        <f t="shared" si="23"/>
        <v>0</v>
      </c>
      <c r="T188" s="445"/>
      <c r="U188" s="193" t="b">
        <f t="shared" si="17"/>
        <v>1</v>
      </c>
      <c r="V188" s="384" t="str">
        <f t="shared" si="3"/>
        <v>No</v>
      </c>
      <c r="W188" s="75"/>
    </row>
    <row r="189" spans="1:23" x14ac:dyDescent="0.25">
      <c r="A189" s="48">
        <v>182</v>
      </c>
      <c r="D189" s="114">
        <f t="shared" si="21"/>
        <v>0</v>
      </c>
      <c r="G189" s="25">
        <f t="shared" si="18"/>
        <v>2018</v>
      </c>
      <c r="H189" s="450"/>
      <c r="I189" s="334"/>
      <c r="J189" s="444"/>
      <c r="K189" s="312"/>
      <c r="L189" s="445"/>
      <c r="M189" s="445"/>
      <c r="N189" s="445"/>
      <c r="O189" s="445"/>
      <c r="P189" s="445"/>
      <c r="Q189" s="445"/>
      <c r="R189" s="445"/>
      <c r="S189" s="453">
        <f t="shared" si="23"/>
        <v>0</v>
      </c>
      <c r="T189" s="445"/>
      <c r="U189" s="193" t="b">
        <f t="shared" si="17"/>
        <v>1</v>
      </c>
      <c r="V189" s="384" t="str">
        <f t="shared" si="3"/>
        <v>No</v>
      </c>
      <c r="W189" s="75"/>
    </row>
    <row r="190" spans="1:23" x14ac:dyDescent="0.25">
      <c r="A190" s="107">
        <v>183</v>
      </c>
      <c r="D190" s="114">
        <f t="shared" si="21"/>
        <v>0</v>
      </c>
      <c r="G190" s="25">
        <f t="shared" si="18"/>
        <v>2018</v>
      </c>
      <c r="H190" s="450"/>
      <c r="I190" s="334"/>
      <c r="J190" s="444"/>
      <c r="K190" s="312"/>
      <c r="L190" s="445"/>
      <c r="M190" s="445"/>
      <c r="N190" s="445"/>
      <c r="O190" s="445"/>
      <c r="P190" s="445"/>
      <c r="Q190" s="445"/>
      <c r="R190" s="445"/>
      <c r="S190" s="453">
        <f t="shared" si="23"/>
        <v>0</v>
      </c>
      <c r="T190" s="445"/>
      <c r="U190" s="193" t="b">
        <f t="shared" si="17"/>
        <v>1</v>
      </c>
      <c r="V190" s="384" t="str">
        <f t="shared" si="3"/>
        <v>No</v>
      </c>
      <c r="W190" s="75"/>
    </row>
    <row r="191" spans="1:23" x14ac:dyDescent="0.25">
      <c r="A191" s="48">
        <v>184</v>
      </c>
      <c r="D191" s="114">
        <f t="shared" si="21"/>
        <v>0</v>
      </c>
      <c r="G191" s="25">
        <f t="shared" si="18"/>
        <v>2018</v>
      </c>
      <c r="H191" s="450"/>
      <c r="I191" s="334"/>
      <c r="J191" s="444"/>
      <c r="K191" s="312"/>
      <c r="L191" s="445"/>
      <c r="M191" s="445"/>
      <c r="N191" s="445"/>
      <c r="O191" s="445"/>
      <c r="P191" s="445"/>
      <c r="Q191" s="445"/>
      <c r="R191" s="445"/>
      <c r="S191" s="453">
        <f t="shared" si="23"/>
        <v>0</v>
      </c>
      <c r="T191" s="445"/>
      <c r="U191" s="193" t="b">
        <f t="shared" si="17"/>
        <v>1</v>
      </c>
      <c r="V191" s="384" t="str">
        <f t="shared" si="3"/>
        <v>No</v>
      </c>
      <c r="W191" s="75"/>
    </row>
    <row r="192" spans="1:23" x14ac:dyDescent="0.25">
      <c r="A192" s="107">
        <v>185</v>
      </c>
      <c r="D192" s="114">
        <f t="shared" si="21"/>
        <v>0</v>
      </c>
      <c r="G192" s="25">
        <f t="shared" si="18"/>
        <v>2018</v>
      </c>
      <c r="H192" s="450"/>
      <c r="I192" s="334"/>
      <c r="J192" s="444"/>
      <c r="K192" s="312"/>
      <c r="L192" s="445"/>
      <c r="M192" s="445"/>
      <c r="N192" s="445"/>
      <c r="O192" s="445"/>
      <c r="P192" s="445"/>
      <c r="Q192" s="445"/>
      <c r="R192" s="445"/>
      <c r="S192" s="453">
        <f t="shared" si="23"/>
        <v>0</v>
      </c>
      <c r="T192" s="445"/>
      <c r="U192" s="193" t="b">
        <f t="shared" si="17"/>
        <v>1</v>
      </c>
      <c r="V192" s="384" t="str">
        <f t="shared" si="3"/>
        <v>No</v>
      </c>
      <c r="W192" s="75"/>
    </row>
    <row r="193" spans="1:23" x14ac:dyDescent="0.25">
      <c r="A193" s="48">
        <v>186</v>
      </c>
      <c r="D193" s="114">
        <f t="shared" si="21"/>
        <v>0</v>
      </c>
      <c r="G193" s="25">
        <f t="shared" si="18"/>
        <v>2018</v>
      </c>
      <c r="H193" s="450"/>
      <c r="I193" s="334"/>
      <c r="J193" s="444"/>
      <c r="K193" s="312"/>
      <c r="L193" s="445"/>
      <c r="M193" s="445"/>
      <c r="N193" s="445"/>
      <c r="O193" s="445"/>
      <c r="P193" s="445"/>
      <c r="Q193" s="445"/>
      <c r="R193" s="445"/>
      <c r="S193" s="453">
        <f t="shared" si="23"/>
        <v>0</v>
      </c>
      <c r="T193" s="445"/>
      <c r="U193" s="193" t="b">
        <f t="shared" si="17"/>
        <v>1</v>
      </c>
      <c r="V193" s="384" t="str">
        <f t="shared" si="3"/>
        <v>No</v>
      </c>
      <c r="W193" s="75"/>
    </row>
    <row r="194" spans="1:23" x14ac:dyDescent="0.25">
      <c r="A194" s="107">
        <v>187</v>
      </c>
      <c r="D194" s="114">
        <f t="shared" si="21"/>
        <v>0</v>
      </c>
      <c r="G194" s="25">
        <f t="shared" si="18"/>
        <v>2018</v>
      </c>
      <c r="H194" s="450"/>
      <c r="I194" s="334"/>
      <c r="J194" s="444"/>
      <c r="K194" s="312"/>
      <c r="L194" s="445"/>
      <c r="M194" s="445"/>
      <c r="N194" s="445"/>
      <c r="O194" s="445"/>
      <c r="P194" s="445"/>
      <c r="Q194" s="445"/>
      <c r="R194" s="445"/>
      <c r="S194" s="453">
        <f t="shared" si="23"/>
        <v>0</v>
      </c>
      <c r="T194" s="445"/>
      <c r="U194" s="193" t="b">
        <f t="shared" si="17"/>
        <v>1</v>
      </c>
      <c r="V194" s="384" t="str">
        <f t="shared" si="3"/>
        <v>No</v>
      </c>
      <c r="W194" s="75"/>
    </row>
    <row r="195" spans="1:23" x14ac:dyDescent="0.25">
      <c r="A195" s="48">
        <v>188</v>
      </c>
      <c r="D195" s="114">
        <f t="shared" si="21"/>
        <v>0</v>
      </c>
      <c r="G195" s="25">
        <f t="shared" si="18"/>
        <v>2018</v>
      </c>
      <c r="H195" s="450"/>
      <c r="I195" s="334"/>
      <c r="J195" s="444"/>
      <c r="K195" s="312"/>
      <c r="L195" s="445"/>
      <c r="M195" s="445"/>
      <c r="N195" s="445"/>
      <c r="O195" s="445"/>
      <c r="P195" s="445"/>
      <c r="Q195" s="445"/>
      <c r="R195" s="445"/>
      <c r="S195" s="453">
        <f t="shared" si="23"/>
        <v>0</v>
      </c>
      <c r="T195" s="445"/>
      <c r="U195" s="193" t="b">
        <f t="shared" si="17"/>
        <v>1</v>
      </c>
      <c r="V195" s="384" t="str">
        <f t="shared" si="3"/>
        <v>No</v>
      </c>
      <c r="W195" s="75"/>
    </row>
    <row r="196" spans="1:23" x14ac:dyDescent="0.25">
      <c r="A196" s="107">
        <v>189</v>
      </c>
      <c r="D196" s="114">
        <f t="shared" si="21"/>
        <v>0</v>
      </c>
      <c r="G196" s="25">
        <f t="shared" si="18"/>
        <v>2018</v>
      </c>
      <c r="H196" s="450"/>
      <c r="I196" s="334"/>
      <c r="J196" s="444"/>
      <c r="K196" s="312"/>
      <c r="L196" s="445"/>
      <c r="M196" s="445"/>
      <c r="N196" s="445"/>
      <c r="O196" s="445"/>
      <c r="P196" s="445"/>
      <c r="Q196" s="445"/>
      <c r="R196" s="445"/>
      <c r="S196" s="453">
        <f t="shared" si="23"/>
        <v>0</v>
      </c>
      <c r="T196" s="445"/>
      <c r="U196" s="193" t="b">
        <f t="shared" si="17"/>
        <v>1</v>
      </c>
      <c r="V196" s="384" t="str">
        <f t="shared" si="3"/>
        <v>No</v>
      </c>
      <c r="W196" s="75"/>
    </row>
    <row r="197" spans="1:23" x14ac:dyDescent="0.25">
      <c r="A197" s="48">
        <v>190</v>
      </c>
      <c r="D197" s="114">
        <f t="shared" si="21"/>
        <v>0</v>
      </c>
      <c r="G197" s="25">
        <f t="shared" si="18"/>
        <v>2018</v>
      </c>
      <c r="H197" s="450"/>
      <c r="I197" s="334"/>
      <c r="J197" s="444"/>
      <c r="K197" s="312"/>
      <c r="L197" s="445"/>
      <c r="M197" s="445"/>
      <c r="N197" s="445"/>
      <c r="O197" s="445"/>
      <c r="P197" s="445"/>
      <c r="Q197" s="445"/>
      <c r="R197" s="445"/>
      <c r="S197" s="453">
        <f t="shared" si="23"/>
        <v>0</v>
      </c>
      <c r="T197" s="445"/>
      <c r="U197" s="193" t="b">
        <f t="shared" si="17"/>
        <v>1</v>
      </c>
      <c r="V197" s="384" t="str">
        <f t="shared" si="3"/>
        <v>No</v>
      </c>
      <c r="W197" s="75"/>
    </row>
    <row r="198" spans="1:23" x14ac:dyDescent="0.25">
      <c r="A198" s="107">
        <v>191</v>
      </c>
      <c r="D198" s="114">
        <f t="shared" si="21"/>
        <v>0</v>
      </c>
      <c r="G198" s="25">
        <f t="shared" si="18"/>
        <v>2018</v>
      </c>
      <c r="H198" s="450"/>
      <c r="I198" s="334"/>
      <c r="J198" s="444"/>
      <c r="K198" s="312"/>
      <c r="L198" s="445"/>
      <c r="M198" s="445"/>
      <c r="N198" s="445"/>
      <c r="O198" s="445"/>
      <c r="P198" s="445"/>
      <c r="Q198" s="445"/>
      <c r="R198" s="445"/>
      <c r="S198" s="453">
        <f t="shared" si="23"/>
        <v>0</v>
      </c>
      <c r="T198" s="445"/>
      <c r="U198" s="193" t="b">
        <f t="shared" si="17"/>
        <v>1</v>
      </c>
      <c r="V198" s="384" t="str">
        <f t="shared" si="3"/>
        <v>No</v>
      </c>
      <c r="W198" s="75"/>
    </row>
    <row r="199" spans="1:23" x14ac:dyDescent="0.25">
      <c r="A199" s="48">
        <v>192</v>
      </c>
      <c r="D199" s="114">
        <f t="shared" si="21"/>
        <v>0</v>
      </c>
      <c r="G199" s="25">
        <f t="shared" si="18"/>
        <v>2018</v>
      </c>
      <c r="H199" s="192"/>
      <c r="I199" s="334"/>
      <c r="J199" s="296"/>
      <c r="K199" s="312"/>
      <c r="L199" s="313"/>
      <c r="M199" s="313"/>
      <c r="N199" s="313"/>
      <c r="O199" s="313"/>
      <c r="P199" s="313"/>
      <c r="Q199" s="313"/>
      <c r="R199" s="313"/>
      <c r="S199" s="453">
        <f t="shared" si="23"/>
        <v>0</v>
      </c>
      <c r="T199" s="313"/>
      <c r="U199" s="193" t="b">
        <f t="shared" si="17"/>
        <v>1</v>
      </c>
      <c r="V199" s="384" t="str">
        <f t="shared" si="3"/>
        <v>No</v>
      </c>
      <c r="W199" s="75"/>
    </row>
    <row r="200" spans="1:23" x14ac:dyDescent="0.25">
      <c r="A200" s="107">
        <v>193</v>
      </c>
      <c r="D200" s="114">
        <f t="shared" si="21"/>
        <v>0</v>
      </c>
      <c r="G200" s="25">
        <f t="shared" si="18"/>
        <v>2018</v>
      </c>
      <c r="H200" s="192"/>
      <c r="I200" s="334"/>
      <c r="J200" s="296"/>
      <c r="K200" s="312"/>
      <c r="L200" s="313"/>
      <c r="M200" s="313"/>
      <c r="N200" s="313"/>
      <c r="O200" s="313"/>
      <c r="P200" s="313"/>
      <c r="Q200" s="313"/>
      <c r="R200" s="313"/>
      <c r="S200" s="453">
        <f t="shared" si="23"/>
        <v>0</v>
      </c>
      <c r="T200" s="313"/>
      <c r="U200" s="193" t="b">
        <f t="shared" si="17"/>
        <v>1</v>
      </c>
      <c r="V200" s="384" t="str">
        <f t="shared" si="3"/>
        <v>No</v>
      </c>
      <c r="W200" s="75"/>
    </row>
    <row r="201" spans="1:23" x14ac:dyDescent="0.25">
      <c r="A201" s="48">
        <v>194</v>
      </c>
      <c r="D201" s="114">
        <f t="shared" si="21"/>
        <v>0</v>
      </c>
      <c r="G201" s="25">
        <f t="shared" si="18"/>
        <v>2018</v>
      </c>
      <c r="H201" s="198" t="s">
        <v>679</v>
      </c>
      <c r="I201" s="335"/>
      <c r="J201" s="293" t="s">
        <v>696</v>
      </c>
      <c r="K201" s="306" t="s">
        <v>658</v>
      </c>
      <c r="L201" s="340">
        <f>SUM(L181:L200)</f>
        <v>0</v>
      </c>
      <c r="M201" s="340">
        <f t="shared" ref="M201:T201" si="24">SUM(M181:M200)</f>
        <v>0</v>
      </c>
      <c r="N201" s="340">
        <f t="shared" si="24"/>
        <v>0</v>
      </c>
      <c r="O201" s="340">
        <f t="shared" si="24"/>
        <v>0</v>
      </c>
      <c r="P201" s="340">
        <f t="shared" si="24"/>
        <v>0</v>
      </c>
      <c r="Q201" s="340">
        <f t="shared" si="24"/>
        <v>0</v>
      </c>
      <c r="R201" s="340">
        <f t="shared" si="24"/>
        <v>0</v>
      </c>
      <c r="S201" s="340">
        <f t="shared" si="24"/>
        <v>0</v>
      </c>
      <c r="T201" s="340">
        <f t="shared" si="24"/>
        <v>0</v>
      </c>
      <c r="U201" s="193" t="b">
        <f t="shared" ref="U201:U204" si="25">IF((COUNTBLANK(H201:T201))=12,TRUE,IF((COUNTBLANK(J201:M201))=0,IF(COUNTBLANK(P201:S201)=0,IF(S201=0,IF(ISBLANK(T201),FALSE,TRUE),TRUE))))</f>
        <v>1</v>
      </c>
      <c r="V201" s="384" t="str">
        <f t="shared" si="3"/>
        <v>No</v>
      </c>
    </row>
    <row r="202" spans="1:23" x14ac:dyDescent="0.25">
      <c r="A202" s="107">
        <v>195</v>
      </c>
      <c r="D202" s="114">
        <f t="shared" si="21"/>
        <v>0</v>
      </c>
      <c r="G202" s="25">
        <f t="shared" ref="G202:G265" si="26">$G$8</f>
        <v>2018</v>
      </c>
      <c r="H202" s="198" t="s">
        <v>683</v>
      </c>
      <c r="I202" s="335"/>
      <c r="J202" s="293" t="s">
        <v>697</v>
      </c>
      <c r="K202" s="306" t="s">
        <v>658</v>
      </c>
      <c r="L202" s="340">
        <f>SUM(L117,L138,L159,L180,L201)</f>
        <v>0</v>
      </c>
      <c r="M202" s="340">
        <f t="shared" ref="M202:T202" si="27">SUM(M117,M138,M159,M180,M201)</f>
        <v>0</v>
      </c>
      <c r="N202" s="340">
        <f t="shared" si="27"/>
        <v>0</v>
      </c>
      <c r="O202" s="340">
        <f t="shared" si="27"/>
        <v>0</v>
      </c>
      <c r="P202" s="340">
        <f t="shared" si="27"/>
        <v>0</v>
      </c>
      <c r="Q202" s="340">
        <f t="shared" si="27"/>
        <v>0</v>
      </c>
      <c r="R202" s="340">
        <f t="shared" si="27"/>
        <v>0</v>
      </c>
      <c r="S202" s="340">
        <f t="shared" si="27"/>
        <v>0</v>
      </c>
      <c r="T202" s="340">
        <f t="shared" si="27"/>
        <v>0</v>
      </c>
      <c r="U202" s="193" t="b">
        <f t="shared" si="25"/>
        <v>1</v>
      </c>
      <c r="V202" s="384" t="str">
        <f t="shared" si="3"/>
        <v>No</v>
      </c>
    </row>
    <row r="203" spans="1:23" x14ac:dyDescent="0.25">
      <c r="A203" s="48">
        <v>196</v>
      </c>
      <c r="D203" s="114">
        <f t="shared" si="21"/>
        <v>0</v>
      </c>
      <c r="G203" s="25">
        <f t="shared" si="26"/>
        <v>2018</v>
      </c>
      <c r="H203" s="192"/>
      <c r="I203" s="334"/>
      <c r="J203" s="296"/>
      <c r="K203" s="312"/>
      <c r="L203" s="313"/>
      <c r="M203" s="313"/>
      <c r="N203" s="313"/>
      <c r="O203" s="313"/>
      <c r="P203" s="313"/>
      <c r="Q203" s="313"/>
      <c r="R203" s="313"/>
      <c r="S203" s="453">
        <f t="shared" ref="S203:S264" si="28">SUM(O203+P203-Q203-R203)</f>
        <v>0</v>
      </c>
      <c r="T203" s="313"/>
      <c r="U203" s="193" t="b">
        <f t="shared" si="25"/>
        <v>1</v>
      </c>
      <c r="V203" s="384" t="str">
        <f t="shared" si="3"/>
        <v>No</v>
      </c>
    </row>
    <row r="204" spans="1:23" x14ac:dyDescent="0.25">
      <c r="A204" s="107">
        <v>197</v>
      </c>
      <c r="D204" s="114">
        <f t="shared" si="21"/>
        <v>0</v>
      </c>
      <c r="G204" s="25">
        <f t="shared" si="26"/>
        <v>2018</v>
      </c>
      <c r="H204" s="192"/>
      <c r="I204" s="334"/>
      <c r="J204" s="296"/>
      <c r="K204" s="312"/>
      <c r="L204" s="313"/>
      <c r="M204" s="313"/>
      <c r="N204" s="313"/>
      <c r="O204" s="313"/>
      <c r="P204" s="313"/>
      <c r="Q204" s="313"/>
      <c r="R204" s="313"/>
      <c r="S204" s="453">
        <f t="shared" si="28"/>
        <v>0</v>
      </c>
      <c r="T204" s="313"/>
      <c r="U204" s="193" t="b">
        <f t="shared" si="25"/>
        <v>1</v>
      </c>
      <c r="V204" s="384" t="str">
        <f t="shared" si="3"/>
        <v>No</v>
      </c>
    </row>
    <row r="205" spans="1:23" x14ac:dyDescent="0.25">
      <c r="A205" s="48">
        <v>198</v>
      </c>
      <c r="D205" s="114">
        <f t="shared" si="21"/>
        <v>0</v>
      </c>
      <c r="G205" s="25">
        <f t="shared" si="26"/>
        <v>2018</v>
      </c>
      <c r="H205" s="450"/>
      <c r="I205" s="334"/>
      <c r="J205" s="444"/>
      <c r="K205" s="312"/>
      <c r="L205" s="445"/>
      <c r="M205" s="445"/>
      <c r="N205" s="445"/>
      <c r="O205" s="445"/>
      <c r="P205" s="445"/>
      <c r="Q205" s="445"/>
      <c r="R205" s="445"/>
      <c r="S205" s="453">
        <f t="shared" si="28"/>
        <v>0</v>
      </c>
      <c r="T205" s="445"/>
      <c r="U205" s="193" t="b">
        <f t="shared" ref="U205:U222" si="29">IF((COUNTBLANK(H205:T205))=12,TRUE,IF((COUNTBLANK(J205:M205))=0,IF(COUNTBLANK(P205:S205)=0,IF(S205=0,IF(ISBLANK(T205),FALSE,TRUE),TRUE))))</f>
        <v>1</v>
      </c>
      <c r="V205" s="384" t="str">
        <f t="shared" si="3"/>
        <v>No</v>
      </c>
    </row>
    <row r="206" spans="1:23" x14ac:dyDescent="0.25">
      <c r="A206" s="107">
        <v>199</v>
      </c>
      <c r="D206" s="114">
        <f t="shared" si="21"/>
        <v>0</v>
      </c>
      <c r="G206" s="25">
        <f t="shared" si="26"/>
        <v>2018</v>
      </c>
      <c r="H206" s="450"/>
      <c r="I206" s="334"/>
      <c r="J206" s="444"/>
      <c r="K206" s="312"/>
      <c r="L206" s="445"/>
      <c r="M206" s="445"/>
      <c r="N206" s="445"/>
      <c r="O206" s="445"/>
      <c r="P206" s="445"/>
      <c r="Q206" s="445"/>
      <c r="R206" s="445"/>
      <c r="S206" s="453">
        <f t="shared" si="28"/>
        <v>0</v>
      </c>
      <c r="T206" s="445"/>
      <c r="U206" s="193" t="b">
        <f t="shared" si="29"/>
        <v>1</v>
      </c>
      <c r="V206" s="384" t="str">
        <f t="shared" ref="V206:V264" si="30">IF($V$6="All 'Yes'","Yes","No")</f>
        <v>No</v>
      </c>
    </row>
    <row r="207" spans="1:23" x14ac:dyDescent="0.25">
      <c r="A207" s="48">
        <v>200</v>
      </c>
      <c r="D207" s="114">
        <f t="shared" si="21"/>
        <v>0</v>
      </c>
      <c r="G207" s="25">
        <f t="shared" si="26"/>
        <v>2018</v>
      </c>
      <c r="H207" s="450"/>
      <c r="I207" s="334"/>
      <c r="J207" s="444"/>
      <c r="K207" s="312"/>
      <c r="L207" s="445"/>
      <c r="M207" s="445"/>
      <c r="N207" s="445"/>
      <c r="O207" s="445"/>
      <c r="P207" s="445"/>
      <c r="Q207" s="445"/>
      <c r="R207" s="445"/>
      <c r="S207" s="453">
        <f t="shared" si="28"/>
        <v>0</v>
      </c>
      <c r="T207" s="445"/>
      <c r="U207" s="193" t="b">
        <f t="shared" si="29"/>
        <v>1</v>
      </c>
      <c r="V207" s="384" t="str">
        <f t="shared" si="30"/>
        <v>No</v>
      </c>
    </row>
    <row r="208" spans="1:23" x14ac:dyDescent="0.25">
      <c r="A208" s="107">
        <v>201</v>
      </c>
      <c r="D208" s="114">
        <f t="shared" si="21"/>
        <v>0</v>
      </c>
      <c r="G208" s="25">
        <f t="shared" si="26"/>
        <v>2018</v>
      </c>
      <c r="H208" s="450"/>
      <c r="I208" s="334"/>
      <c r="J208" s="444"/>
      <c r="K208" s="312"/>
      <c r="L208" s="445"/>
      <c r="M208" s="445"/>
      <c r="N208" s="445"/>
      <c r="O208" s="445"/>
      <c r="P208" s="445"/>
      <c r="Q208" s="445"/>
      <c r="R208" s="445"/>
      <c r="S208" s="453">
        <f t="shared" si="28"/>
        <v>0</v>
      </c>
      <c r="T208" s="445"/>
      <c r="U208" s="193" t="b">
        <f t="shared" si="29"/>
        <v>1</v>
      </c>
      <c r="V208" s="384" t="str">
        <f t="shared" si="30"/>
        <v>No</v>
      </c>
    </row>
    <row r="209" spans="1:22" x14ac:dyDescent="0.25">
      <c r="A209" s="48">
        <v>202</v>
      </c>
      <c r="D209" s="114">
        <f t="shared" si="21"/>
        <v>0</v>
      </c>
      <c r="G209" s="25">
        <f t="shared" si="26"/>
        <v>2018</v>
      </c>
      <c r="H209" s="450"/>
      <c r="I209" s="334"/>
      <c r="J209" s="444"/>
      <c r="K209" s="312"/>
      <c r="L209" s="445"/>
      <c r="M209" s="445"/>
      <c r="N209" s="445"/>
      <c r="O209" s="445"/>
      <c r="P209" s="445"/>
      <c r="Q209" s="445"/>
      <c r="R209" s="445"/>
      <c r="S209" s="453">
        <f t="shared" si="28"/>
        <v>0</v>
      </c>
      <c r="T209" s="445"/>
      <c r="U209" s="193" t="b">
        <f t="shared" si="29"/>
        <v>1</v>
      </c>
      <c r="V209" s="384" t="str">
        <f t="shared" si="30"/>
        <v>No</v>
      </c>
    </row>
    <row r="210" spans="1:22" x14ac:dyDescent="0.25">
      <c r="A210" s="107">
        <v>203</v>
      </c>
      <c r="D210" s="114">
        <f t="shared" si="21"/>
        <v>0</v>
      </c>
      <c r="G210" s="25">
        <f t="shared" si="26"/>
        <v>2018</v>
      </c>
      <c r="H210" s="450"/>
      <c r="I210" s="334"/>
      <c r="J210" s="444"/>
      <c r="K210" s="312"/>
      <c r="L210" s="445"/>
      <c r="M210" s="445"/>
      <c r="N210" s="445"/>
      <c r="O210" s="445"/>
      <c r="P210" s="445"/>
      <c r="Q210" s="445"/>
      <c r="R210" s="445"/>
      <c r="S210" s="453">
        <f t="shared" si="28"/>
        <v>0</v>
      </c>
      <c r="T210" s="445"/>
      <c r="U210" s="193" t="b">
        <f t="shared" si="29"/>
        <v>1</v>
      </c>
      <c r="V210" s="384" t="str">
        <f t="shared" si="30"/>
        <v>No</v>
      </c>
    </row>
    <row r="211" spans="1:22" x14ac:dyDescent="0.25">
      <c r="A211" s="48">
        <v>204</v>
      </c>
      <c r="D211" s="114">
        <f t="shared" si="21"/>
        <v>0</v>
      </c>
      <c r="G211" s="25">
        <f t="shared" si="26"/>
        <v>2018</v>
      </c>
      <c r="H211" s="450"/>
      <c r="I211" s="334"/>
      <c r="J211" s="444"/>
      <c r="K211" s="312"/>
      <c r="L211" s="445"/>
      <c r="M211" s="445"/>
      <c r="N211" s="445"/>
      <c r="O211" s="445"/>
      <c r="P211" s="445"/>
      <c r="Q211" s="445"/>
      <c r="R211" s="445"/>
      <c r="S211" s="453">
        <f t="shared" si="28"/>
        <v>0</v>
      </c>
      <c r="T211" s="445"/>
      <c r="U211" s="193" t="b">
        <f t="shared" si="29"/>
        <v>1</v>
      </c>
      <c r="V211" s="384" t="str">
        <f t="shared" si="30"/>
        <v>No</v>
      </c>
    </row>
    <row r="212" spans="1:22" x14ac:dyDescent="0.25">
      <c r="A212" s="107">
        <v>205</v>
      </c>
      <c r="D212" s="114">
        <f t="shared" si="21"/>
        <v>0</v>
      </c>
      <c r="G212" s="25">
        <f t="shared" si="26"/>
        <v>2018</v>
      </c>
      <c r="H212" s="450"/>
      <c r="I212" s="334"/>
      <c r="J212" s="444"/>
      <c r="K212" s="312"/>
      <c r="L212" s="445"/>
      <c r="M212" s="445"/>
      <c r="N212" s="445"/>
      <c r="O212" s="445"/>
      <c r="P212" s="445"/>
      <c r="Q212" s="445"/>
      <c r="R212" s="445"/>
      <c r="S212" s="453">
        <f t="shared" si="28"/>
        <v>0</v>
      </c>
      <c r="T212" s="445"/>
      <c r="U212" s="193" t="b">
        <f t="shared" si="29"/>
        <v>1</v>
      </c>
      <c r="V212" s="384" t="str">
        <f t="shared" si="30"/>
        <v>No</v>
      </c>
    </row>
    <row r="213" spans="1:22" x14ac:dyDescent="0.25">
      <c r="A213" s="48">
        <v>206</v>
      </c>
      <c r="D213" s="114">
        <f t="shared" si="21"/>
        <v>0</v>
      </c>
      <c r="G213" s="25">
        <f t="shared" si="26"/>
        <v>2018</v>
      </c>
      <c r="H213" s="450"/>
      <c r="I213" s="334"/>
      <c r="J213" s="444"/>
      <c r="K213" s="312"/>
      <c r="L213" s="445"/>
      <c r="M213" s="445"/>
      <c r="N213" s="445"/>
      <c r="O213" s="445"/>
      <c r="P213" s="445"/>
      <c r="Q213" s="445"/>
      <c r="R213" s="445"/>
      <c r="S213" s="453">
        <f t="shared" si="28"/>
        <v>0</v>
      </c>
      <c r="T213" s="445"/>
      <c r="U213" s="193" t="b">
        <f t="shared" si="29"/>
        <v>1</v>
      </c>
      <c r="V213" s="384" t="str">
        <f t="shared" si="30"/>
        <v>No</v>
      </c>
    </row>
    <row r="214" spans="1:22" x14ac:dyDescent="0.25">
      <c r="A214" s="107">
        <v>207</v>
      </c>
      <c r="D214" s="114">
        <f t="shared" si="21"/>
        <v>0</v>
      </c>
      <c r="G214" s="25">
        <f t="shared" si="26"/>
        <v>2018</v>
      </c>
      <c r="H214" s="450"/>
      <c r="I214" s="334"/>
      <c r="J214" s="444"/>
      <c r="K214" s="312"/>
      <c r="L214" s="445"/>
      <c r="M214" s="445"/>
      <c r="N214" s="445"/>
      <c r="O214" s="445"/>
      <c r="P214" s="445"/>
      <c r="Q214" s="445"/>
      <c r="R214" s="445"/>
      <c r="S214" s="453">
        <f t="shared" si="28"/>
        <v>0</v>
      </c>
      <c r="T214" s="445"/>
      <c r="U214" s="193" t="b">
        <f t="shared" si="29"/>
        <v>1</v>
      </c>
      <c r="V214" s="384" t="str">
        <f t="shared" si="30"/>
        <v>No</v>
      </c>
    </row>
    <row r="215" spans="1:22" x14ac:dyDescent="0.25">
      <c r="A215" s="48">
        <v>208</v>
      </c>
      <c r="D215" s="114">
        <f t="shared" si="21"/>
        <v>0</v>
      </c>
      <c r="G215" s="25">
        <f t="shared" si="26"/>
        <v>2018</v>
      </c>
      <c r="H215" s="450"/>
      <c r="I215" s="334"/>
      <c r="J215" s="444"/>
      <c r="K215" s="312"/>
      <c r="L215" s="445"/>
      <c r="M215" s="445"/>
      <c r="N215" s="445"/>
      <c r="O215" s="445"/>
      <c r="P215" s="445"/>
      <c r="Q215" s="445"/>
      <c r="R215" s="445"/>
      <c r="S215" s="453">
        <f t="shared" si="28"/>
        <v>0</v>
      </c>
      <c r="T215" s="445"/>
      <c r="U215" s="193" t="b">
        <f t="shared" si="29"/>
        <v>1</v>
      </c>
      <c r="V215" s="384" t="str">
        <f t="shared" si="30"/>
        <v>No</v>
      </c>
    </row>
    <row r="216" spans="1:22" x14ac:dyDescent="0.25">
      <c r="A216" s="107">
        <v>209</v>
      </c>
      <c r="D216" s="114">
        <f t="shared" si="21"/>
        <v>0</v>
      </c>
      <c r="G216" s="25">
        <f t="shared" si="26"/>
        <v>2018</v>
      </c>
      <c r="H216" s="450"/>
      <c r="I216" s="334"/>
      <c r="J216" s="444"/>
      <c r="K216" s="312"/>
      <c r="L216" s="445"/>
      <c r="M216" s="445"/>
      <c r="N216" s="445"/>
      <c r="O216" s="445"/>
      <c r="P216" s="445"/>
      <c r="Q216" s="445"/>
      <c r="R216" s="445"/>
      <c r="S216" s="453">
        <f t="shared" si="28"/>
        <v>0</v>
      </c>
      <c r="T216" s="445"/>
      <c r="U216" s="193" t="b">
        <f t="shared" si="29"/>
        <v>1</v>
      </c>
      <c r="V216" s="384" t="str">
        <f t="shared" si="30"/>
        <v>No</v>
      </c>
    </row>
    <row r="217" spans="1:22" x14ac:dyDescent="0.25">
      <c r="A217" s="48">
        <v>210</v>
      </c>
      <c r="D217" s="114">
        <f t="shared" si="21"/>
        <v>0</v>
      </c>
      <c r="G217" s="25">
        <f t="shared" si="26"/>
        <v>2018</v>
      </c>
      <c r="H217" s="450"/>
      <c r="I217" s="334"/>
      <c r="J217" s="444"/>
      <c r="K217" s="312"/>
      <c r="L217" s="445"/>
      <c r="M217" s="445"/>
      <c r="N217" s="445"/>
      <c r="O217" s="445"/>
      <c r="P217" s="445"/>
      <c r="Q217" s="445"/>
      <c r="R217" s="445"/>
      <c r="S217" s="453">
        <f t="shared" si="28"/>
        <v>0</v>
      </c>
      <c r="T217" s="445"/>
      <c r="U217" s="193" t="b">
        <f t="shared" si="29"/>
        <v>1</v>
      </c>
      <c r="V217" s="384" t="str">
        <f t="shared" si="30"/>
        <v>No</v>
      </c>
    </row>
    <row r="218" spans="1:22" x14ac:dyDescent="0.25">
      <c r="A218" s="107">
        <v>211</v>
      </c>
      <c r="D218" s="114">
        <f t="shared" si="21"/>
        <v>0</v>
      </c>
      <c r="G218" s="25">
        <f t="shared" si="26"/>
        <v>2018</v>
      </c>
      <c r="H218" s="450"/>
      <c r="I218" s="334"/>
      <c r="J218" s="444"/>
      <c r="K218" s="312"/>
      <c r="L218" s="445"/>
      <c r="M218" s="445"/>
      <c r="N218" s="445"/>
      <c r="O218" s="445"/>
      <c r="P218" s="445"/>
      <c r="Q218" s="445"/>
      <c r="R218" s="445"/>
      <c r="S218" s="453">
        <f t="shared" si="28"/>
        <v>0</v>
      </c>
      <c r="T218" s="445"/>
      <c r="U218" s="193" t="b">
        <f t="shared" si="29"/>
        <v>1</v>
      </c>
      <c r="V218" s="384" t="str">
        <f t="shared" si="30"/>
        <v>No</v>
      </c>
    </row>
    <row r="219" spans="1:22" x14ac:dyDescent="0.25">
      <c r="A219" s="48">
        <v>212</v>
      </c>
      <c r="D219" s="114">
        <f t="shared" si="21"/>
        <v>0</v>
      </c>
      <c r="G219" s="25">
        <f t="shared" si="26"/>
        <v>2018</v>
      </c>
      <c r="H219" s="450"/>
      <c r="I219" s="334"/>
      <c r="J219" s="444"/>
      <c r="K219" s="312"/>
      <c r="L219" s="445"/>
      <c r="M219" s="445"/>
      <c r="N219" s="445"/>
      <c r="O219" s="445"/>
      <c r="P219" s="445"/>
      <c r="Q219" s="445"/>
      <c r="R219" s="445"/>
      <c r="S219" s="453">
        <f t="shared" si="28"/>
        <v>0</v>
      </c>
      <c r="T219" s="445"/>
      <c r="U219" s="193" t="b">
        <f t="shared" si="29"/>
        <v>1</v>
      </c>
      <c r="V219" s="384" t="str">
        <f t="shared" si="30"/>
        <v>No</v>
      </c>
    </row>
    <row r="220" spans="1:22" x14ac:dyDescent="0.25">
      <c r="A220" s="107">
        <v>213</v>
      </c>
      <c r="D220" s="114">
        <f t="shared" si="21"/>
        <v>0</v>
      </c>
      <c r="G220" s="25">
        <f t="shared" si="26"/>
        <v>2018</v>
      </c>
      <c r="H220" s="450"/>
      <c r="I220" s="334"/>
      <c r="J220" s="444"/>
      <c r="K220" s="312"/>
      <c r="L220" s="445"/>
      <c r="M220" s="445"/>
      <c r="N220" s="445"/>
      <c r="O220" s="445"/>
      <c r="P220" s="445"/>
      <c r="Q220" s="445"/>
      <c r="R220" s="445"/>
      <c r="S220" s="453">
        <f t="shared" si="28"/>
        <v>0</v>
      </c>
      <c r="T220" s="445"/>
      <c r="U220" s="193" t="b">
        <f t="shared" si="29"/>
        <v>1</v>
      </c>
      <c r="V220" s="384" t="str">
        <f t="shared" si="30"/>
        <v>No</v>
      </c>
    </row>
    <row r="221" spans="1:22" x14ac:dyDescent="0.25">
      <c r="A221" s="48">
        <v>214</v>
      </c>
      <c r="D221" s="114">
        <f t="shared" si="21"/>
        <v>0</v>
      </c>
      <c r="G221" s="25">
        <f t="shared" si="26"/>
        <v>2018</v>
      </c>
      <c r="H221" s="192"/>
      <c r="I221" s="334"/>
      <c r="J221" s="296"/>
      <c r="K221" s="312"/>
      <c r="L221" s="313"/>
      <c r="M221" s="313"/>
      <c r="N221" s="313"/>
      <c r="O221" s="313"/>
      <c r="P221" s="313"/>
      <c r="Q221" s="313"/>
      <c r="R221" s="313"/>
      <c r="S221" s="453">
        <f t="shared" si="28"/>
        <v>0</v>
      </c>
      <c r="T221" s="313"/>
      <c r="U221" s="193" t="b">
        <f t="shared" si="29"/>
        <v>1</v>
      </c>
      <c r="V221" s="384" t="str">
        <f t="shared" si="30"/>
        <v>No</v>
      </c>
    </row>
    <row r="222" spans="1:22" x14ac:dyDescent="0.25">
      <c r="A222" s="107">
        <v>215</v>
      </c>
      <c r="D222" s="114">
        <f t="shared" si="21"/>
        <v>0</v>
      </c>
      <c r="G222" s="25">
        <f t="shared" si="26"/>
        <v>2018</v>
      </c>
      <c r="H222" s="192"/>
      <c r="I222" s="334"/>
      <c r="J222" s="292"/>
      <c r="K222" s="312"/>
      <c r="L222" s="313"/>
      <c r="M222" s="313"/>
      <c r="N222" s="313"/>
      <c r="O222" s="313"/>
      <c r="P222" s="313"/>
      <c r="Q222" s="313"/>
      <c r="R222" s="313"/>
      <c r="S222" s="453">
        <f t="shared" si="28"/>
        <v>0</v>
      </c>
      <c r="T222" s="313"/>
      <c r="U222" s="193" t="b">
        <f t="shared" si="29"/>
        <v>1</v>
      </c>
      <c r="V222" s="384" t="str">
        <f t="shared" si="30"/>
        <v>No</v>
      </c>
    </row>
    <row r="223" spans="1:22" x14ac:dyDescent="0.25">
      <c r="A223" s="48">
        <v>216</v>
      </c>
      <c r="D223" s="114">
        <f t="shared" si="21"/>
        <v>0</v>
      </c>
      <c r="G223" s="25">
        <f t="shared" si="26"/>
        <v>2018</v>
      </c>
      <c r="H223" s="198" t="s">
        <v>698</v>
      </c>
      <c r="I223" s="335"/>
      <c r="J223" s="293" t="s">
        <v>699</v>
      </c>
      <c r="K223" s="303" t="s">
        <v>658</v>
      </c>
      <c r="L223" s="338">
        <f>SUM(L203:L222)</f>
        <v>0</v>
      </c>
      <c r="M223" s="338">
        <f t="shared" ref="M223:T223" si="31">SUM(M203:M222)</f>
        <v>0</v>
      </c>
      <c r="N223" s="338">
        <f t="shared" si="31"/>
        <v>0</v>
      </c>
      <c r="O223" s="338">
        <f t="shared" si="31"/>
        <v>0</v>
      </c>
      <c r="P223" s="338">
        <f t="shared" si="31"/>
        <v>0</v>
      </c>
      <c r="Q223" s="338">
        <f t="shared" si="31"/>
        <v>0</v>
      </c>
      <c r="R223" s="338">
        <f t="shared" si="31"/>
        <v>0</v>
      </c>
      <c r="S223" s="338">
        <f t="shared" si="31"/>
        <v>0</v>
      </c>
      <c r="T223" s="338">
        <f t="shared" si="31"/>
        <v>0</v>
      </c>
      <c r="U223" s="193" t="b">
        <f>IF((COUNTBLANK(H223:T223))=13,TRUE,IF((COUNTBLANK(J223:M223))=0,IF(COUNTBLANK(P223:S223)=0,IF(S223=0,IF(ISBLANK(T223),FALSE,TRUE),TRUE))))</f>
        <v>1</v>
      </c>
      <c r="V223" s="384" t="str">
        <f t="shared" ref="V223:V461" si="32">IF($V$6="All 'Yes'","Yes","No")</f>
        <v>No</v>
      </c>
    </row>
    <row r="224" spans="1:22" x14ac:dyDescent="0.25">
      <c r="A224" s="107">
        <v>217</v>
      </c>
      <c r="D224" s="114">
        <f t="shared" si="21"/>
        <v>0</v>
      </c>
      <c r="G224" s="25">
        <f t="shared" si="26"/>
        <v>2018</v>
      </c>
      <c r="H224" s="192"/>
      <c r="I224" s="334"/>
      <c r="J224" s="294"/>
      <c r="K224" s="312"/>
      <c r="L224" s="313"/>
      <c r="M224" s="313"/>
      <c r="N224" s="313"/>
      <c r="O224" s="313"/>
      <c r="P224" s="313"/>
      <c r="Q224" s="313"/>
      <c r="R224" s="313"/>
      <c r="S224" s="453">
        <f t="shared" si="28"/>
        <v>0</v>
      </c>
      <c r="T224" s="313"/>
      <c r="U224" s="193" t="b">
        <f t="shared" ref="U224:U243" si="33">IF((COUNTBLANK(H224:T224))=12,TRUE,IF((COUNTBLANK(J224:M224))=0,IF(COUNTBLANK(P224:S224)=0,IF(S224=0,IF(ISBLANK(T224),FALSE,TRUE),TRUE))))</f>
        <v>1</v>
      </c>
      <c r="V224" s="384" t="str">
        <f t="shared" si="30"/>
        <v>No</v>
      </c>
    </row>
    <row r="225" spans="1:22" x14ac:dyDescent="0.25">
      <c r="A225" s="48">
        <v>218</v>
      </c>
      <c r="D225" s="114">
        <f t="shared" si="21"/>
        <v>0</v>
      </c>
      <c r="G225" s="25">
        <f t="shared" si="26"/>
        <v>2018</v>
      </c>
      <c r="H225" s="192"/>
      <c r="I225" s="334"/>
      <c r="J225" s="296"/>
      <c r="K225" s="312"/>
      <c r="L225" s="313"/>
      <c r="M225" s="313"/>
      <c r="N225" s="313"/>
      <c r="O225" s="313"/>
      <c r="P225" s="313"/>
      <c r="Q225" s="313"/>
      <c r="R225" s="313"/>
      <c r="S225" s="453">
        <f t="shared" si="28"/>
        <v>0</v>
      </c>
      <c r="T225" s="313"/>
      <c r="U225" s="193" t="b">
        <f t="shared" si="33"/>
        <v>1</v>
      </c>
      <c r="V225" s="384" t="str">
        <f t="shared" si="30"/>
        <v>No</v>
      </c>
    </row>
    <row r="226" spans="1:22" x14ac:dyDescent="0.25">
      <c r="A226" s="107">
        <v>219</v>
      </c>
      <c r="D226" s="114">
        <f t="shared" ref="D226:D289" si="34">IF($V226="Yes",1,0)</f>
        <v>0</v>
      </c>
      <c r="G226" s="25">
        <f t="shared" si="26"/>
        <v>2018</v>
      </c>
      <c r="H226" s="450"/>
      <c r="I226" s="334"/>
      <c r="J226" s="444"/>
      <c r="K226" s="312"/>
      <c r="L226" s="445"/>
      <c r="M226" s="445"/>
      <c r="N226" s="445"/>
      <c r="O226" s="445"/>
      <c r="P226" s="445"/>
      <c r="Q226" s="445"/>
      <c r="R226" s="445"/>
      <c r="S226" s="453">
        <f t="shared" si="28"/>
        <v>0</v>
      </c>
      <c r="T226" s="445"/>
      <c r="U226" s="193" t="b">
        <f t="shared" si="33"/>
        <v>1</v>
      </c>
      <c r="V226" s="384" t="str">
        <f t="shared" si="30"/>
        <v>No</v>
      </c>
    </row>
    <row r="227" spans="1:22" x14ac:dyDescent="0.25">
      <c r="A227" s="48">
        <v>220</v>
      </c>
      <c r="D227" s="114">
        <f t="shared" si="34"/>
        <v>0</v>
      </c>
      <c r="G227" s="25">
        <f t="shared" si="26"/>
        <v>2018</v>
      </c>
      <c r="H227" s="450"/>
      <c r="I227" s="334"/>
      <c r="J227" s="444"/>
      <c r="K227" s="312"/>
      <c r="L227" s="445"/>
      <c r="M227" s="445"/>
      <c r="N227" s="445"/>
      <c r="O227" s="445"/>
      <c r="P227" s="445"/>
      <c r="Q227" s="445"/>
      <c r="R227" s="445"/>
      <c r="S227" s="453">
        <f t="shared" si="28"/>
        <v>0</v>
      </c>
      <c r="T227" s="445"/>
      <c r="U227" s="193" t="b">
        <f t="shared" si="33"/>
        <v>1</v>
      </c>
      <c r="V227" s="384" t="str">
        <f t="shared" si="30"/>
        <v>No</v>
      </c>
    </row>
    <row r="228" spans="1:22" x14ac:dyDescent="0.25">
      <c r="A228" s="107">
        <v>221</v>
      </c>
      <c r="D228" s="114">
        <f t="shared" si="34"/>
        <v>0</v>
      </c>
      <c r="G228" s="25">
        <f t="shared" si="26"/>
        <v>2018</v>
      </c>
      <c r="H228" s="450"/>
      <c r="I228" s="334"/>
      <c r="J228" s="444"/>
      <c r="K228" s="312"/>
      <c r="L228" s="445"/>
      <c r="M228" s="445"/>
      <c r="N228" s="445"/>
      <c r="O228" s="445"/>
      <c r="P228" s="445"/>
      <c r="Q228" s="445"/>
      <c r="R228" s="445"/>
      <c r="S228" s="453">
        <f t="shared" si="28"/>
        <v>0</v>
      </c>
      <c r="T228" s="445"/>
      <c r="U228" s="193" t="b">
        <f t="shared" si="33"/>
        <v>1</v>
      </c>
      <c r="V228" s="384" t="str">
        <f t="shared" si="30"/>
        <v>No</v>
      </c>
    </row>
    <row r="229" spans="1:22" x14ac:dyDescent="0.25">
      <c r="A229" s="48">
        <v>222</v>
      </c>
      <c r="D229" s="114">
        <f t="shared" si="34"/>
        <v>0</v>
      </c>
      <c r="G229" s="25">
        <f t="shared" si="26"/>
        <v>2018</v>
      </c>
      <c r="H229" s="450"/>
      <c r="I229" s="334"/>
      <c r="J229" s="444"/>
      <c r="K229" s="312"/>
      <c r="L229" s="445"/>
      <c r="M229" s="445"/>
      <c r="N229" s="445"/>
      <c r="O229" s="445"/>
      <c r="P229" s="445"/>
      <c r="Q229" s="445"/>
      <c r="R229" s="445"/>
      <c r="S229" s="453">
        <f t="shared" si="28"/>
        <v>0</v>
      </c>
      <c r="T229" s="445"/>
      <c r="U229" s="193" t="b">
        <f t="shared" si="33"/>
        <v>1</v>
      </c>
      <c r="V229" s="384" t="str">
        <f t="shared" si="30"/>
        <v>No</v>
      </c>
    </row>
    <row r="230" spans="1:22" x14ac:dyDescent="0.25">
      <c r="A230" s="107">
        <v>223</v>
      </c>
      <c r="D230" s="114">
        <f t="shared" si="34"/>
        <v>0</v>
      </c>
      <c r="G230" s="25">
        <f t="shared" si="26"/>
        <v>2018</v>
      </c>
      <c r="H230" s="450"/>
      <c r="I230" s="334"/>
      <c r="J230" s="444"/>
      <c r="K230" s="312"/>
      <c r="L230" s="445"/>
      <c r="M230" s="445"/>
      <c r="N230" s="445"/>
      <c r="O230" s="445"/>
      <c r="P230" s="445"/>
      <c r="Q230" s="445"/>
      <c r="R230" s="445"/>
      <c r="S230" s="453">
        <f t="shared" si="28"/>
        <v>0</v>
      </c>
      <c r="T230" s="445"/>
      <c r="U230" s="193" t="b">
        <f t="shared" si="33"/>
        <v>1</v>
      </c>
      <c r="V230" s="384" t="str">
        <f t="shared" si="30"/>
        <v>No</v>
      </c>
    </row>
    <row r="231" spans="1:22" x14ac:dyDescent="0.25">
      <c r="A231" s="48">
        <v>224</v>
      </c>
      <c r="D231" s="114">
        <f t="shared" si="34"/>
        <v>0</v>
      </c>
      <c r="G231" s="25">
        <f t="shared" si="26"/>
        <v>2018</v>
      </c>
      <c r="H231" s="450"/>
      <c r="I231" s="334"/>
      <c r="J231" s="444"/>
      <c r="K231" s="312"/>
      <c r="L231" s="445"/>
      <c r="M231" s="445"/>
      <c r="N231" s="445"/>
      <c r="O231" s="445"/>
      <c r="P231" s="445"/>
      <c r="Q231" s="445"/>
      <c r="R231" s="445"/>
      <c r="S231" s="453">
        <f t="shared" si="28"/>
        <v>0</v>
      </c>
      <c r="T231" s="445"/>
      <c r="U231" s="193" t="b">
        <f t="shared" si="33"/>
        <v>1</v>
      </c>
      <c r="V231" s="384" t="str">
        <f t="shared" si="30"/>
        <v>No</v>
      </c>
    </row>
    <row r="232" spans="1:22" x14ac:dyDescent="0.25">
      <c r="A232" s="107">
        <v>225</v>
      </c>
      <c r="D232" s="114">
        <f t="shared" si="34"/>
        <v>0</v>
      </c>
      <c r="G232" s="25">
        <f t="shared" si="26"/>
        <v>2018</v>
      </c>
      <c r="H232" s="450"/>
      <c r="I232" s="334"/>
      <c r="J232" s="444"/>
      <c r="K232" s="312"/>
      <c r="L232" s="445"/>
      <c r="M232" s="445"/>
      <c r="N232" s="445"/>
      <c r="O232" s="445"/>
      <c r="P232" s="445"/>
      <c r="Q232" s="445"/>
      <c r="R232" s="445"/>
      <c r="S232" s="453">
        <f t="shared" si="28"/>
        <v>0</v>
      </c>
      <c r="T232" s="445"/>
      <c r="U232" s="193" t="b">
        <f t="shared" si="33"/>
        <v>1</v>
      </c>
      <c r="V232" s="384" t="str">
        <f t="shared" si="30"/>
        <v>No</v>
      </c>
    </row>
    <row r="233" spans="1:22" x14ac:dyDescent="0.25">
      <c r="A233" s="48">
        <v>226</v>
      </c>
      <c r="D233" s="114">
        <f t="shared" si="34"/>
        <v>0</v>
      </c>
      <c r="G233" s="25">
        <f t="shared" si="26"/>
        <v>2018</v>
      </c>
      <c r="H233" s="450"/>
      <c r="I233" s="334"/>
      <c r="J233" s="444"/>
      <c r="K233" s="312"/>
      <c r="L233" s="445"/>
      <c r="M233" s="445"/>
      <c r="N233" s="445"/>
      <c r="O233" s="445"/>
      <c r="P233" s="445"/>
      <c r="Q233" s="445"/>
      <c r="R233" s="445"/>
      <c r="S233" s="453">
        <f t="shared" si="28"/>
        <v>0</v>
      </c>
      <c r="T233" s="445"/>
      <c r="U233" s="193" t="b">
        <f t="shared" si="33"/>
        <v>1</v>
      </c>
      <c r="V233" s="384" t="str">
        <f t="shared" si="30"/>
        <v>No</v>
      </c>
    </row>
    <row r="234" spans="1:22" x14ac:dyDescent="0.25">
      <c r="A234" s="107">
        <v>227</v>
      </c>
      <c r="D234" s="114">
        <f t="shared" si="34"/>
        <v>0</v>
      </c>
      <c r="G234" s="25">
        <f t="shared" si="26"/>
        <v>2018</v>
      </c>
      <c r="H234" s="450"/>
      <c r="I234" s="334"/>
      <c r="J234" s="444"/>
      <c r="K234" s="312"/>
      <c r="L234" s="445"/>
      <c r="M234" s="445"/>
      <c r="N234" s="445"/>
      <c r="O234" s="445"/>
      <c r="P234" s="445"/>
      <c r="Q234" s="445"/>
      <c r="R234" s="445"/>
      <c r="S234" s="453">
        <f t="shared" si="28"/>
        <v>0</v>
      </c>
      <c r="T234" s="445"/>
      <c r="U234" s="193" t="b">
        <f t="shared" si="33"/>
        <v>1</v>
      </c>
      <c r="V234" s="384" t="str">
        <f t="shared" si="30"/>
        <v>No</v>
      </c>
    </row>
    <row r="235" spans="1:22" x14ac:dyDescent="0.25">
      <c r="A235" s="48">
        <v>228</v>
      </c>
      <c r="D235" s="114">
        <f t="shared" si="34"/>
        <v>0</v>
      </c>
      <c r="G235" s="25">
        <f t="shared" si="26"/>
        <v>2018</v>
      </c>
      <c r="H235" s="450"/>
      <c r="I235" s="334"/>
      <c r="J235" s="444"/>
      <c r="K235" s="312"/>
      <c r="L235" s="445"/>
      <c r="M235" s="445"/>
      <c r="N235" s="445"/>
      <c r="O235" s="445"/>
      <c r="P235" s="445"/>
      <c r="Q235" s="445"/>
      <c r="R235" s="445"/>
      <c r="S235" s="453">
        <f t="shared" si="28"/>
        <v>0</v>
      </c>
      <c r="T235" s="445"/>
      <c r="U235" s="193" t="b">
        <f t="shared" si="33"/>
        <v>1</v>
      </c>
      <c r="V235" s="384" t="str">
        <f t="shared" si="30"/>
        <v>No</v>
      </c>
    </row>
    <row r="236" spans="1:22" x14ac:dyDescent="0.25">
      <c r="A236" s="107">
        <v>229</v>
      </c>
      <c r="D236" s="114">
        <f t="shared" si="34"/>
        <v>0</v>
      </c>
      <c r="G236" s="25">
        <f t="shared" si="26"/>
        <v>2018</v>
      </c>
      <c r="H236" s="450"/>
      <c r="I236" s="334"/>
      <c r="J236" s="444"/>
      <c r="K236" s="312"/>
      <c r="L236" s="445"/>
      <c r="M236" s="445"/>
      <c r="N236" s="445"/>
      <c r="O236" s="445"/>
      <c r="P236" s="445"/>
      <c r="Q236" s="445"/>
      <c r="R236" s="445"/>
      <c r="S236" s="453">
        <f t="shared" si="28"/>
        <v>0</v>
      </c>
      <c r="T236" s="445"/>
      <c r="U236" s="193" t="b">
        <f t="shared" si="33"/>
        <v>1</v>
      </c>
      <c r="V236" s="384" t="str">
        <f t="shared" si="30"/>
        <v>No</v>
      </c>
    </row>
    <row r="237" spans="1:22" x14ac:dyDescent="0.25">
      <c r="A237" s="48">
        <v>230</v>
      </c>
      <c r="D237" s="114">
        <f t="shared" si="34"/>
        <v>0</v>
      </c>
      <c r="G237" s="25">
        <f t="shared" si="26"/>
        <v>2018</v>
      </c>
      <c r="H237" s="450"/>
      <c r="I237" s="334"/>
      <c r="J237" s="444"/>
      <c r="K237" s="312"/>
      <c r="L237" s="445"/>
      <c r="M237" s="445"/>
      <c r="N237" s="445"/>
      <c r="O237" s="445"/>
      <c r="P237" s="445"/>
      <c r="Q237" s="445"/>
      <c r="R237" s="445"/>
      <c r="S237" s="453">
        <f t="shared" si="28"/>
        <v>0</v>
      </c>
      <c r="T237" s="445"/>
      <c r="U237" s="193" t="b">
        <f t="shared" si="33"/>
        <v>1</v>
      </c>
      <c r="V237" s="384" t="str">
        <f t="shared" si="30"/>
        <v>No</v>
      </c>
    </row>
    <row r="238" spans="1:22" x14ac:dyDescent="0.25">
      <c r="A238" s="107">
        <v>231</v>
      </c>
      <c r="D238" s="114">
        <f t="shared" si="34"/>
        <v>0</v>
      </c>
      <c r="G238" s="25">
        <f t="shared" si="26"/>
        <v>2018</v>
      </c>
      <c r="H238" s="450"/>
      <c r="I238" s="334"/>
      <c r="J238" s="444"/>
      <c r="K238" s="312"/>
      <c r="L238" s="445"/>
      <c r="M238" s="445"/>
      <c r="N238" s="445"/>
      <c r="O238" s="445"/>
      <c r="P238" s="445"/>
      <c r="Q238" s="445"/>
      <c r="R238" s="445"/>
      <c r="S238" s="453">
        <f t="shared" si="28"/>
        <v>0</v>
      </c>
      <c r="T238" s="445"/>
      <c r="U238" s="193" t="b">
        <f t="shared" si="33"/>
        <v>1</v>
      </c>
      <c r="V238" s="384" t="str">
        <f t="shared" si="30"/>
        <v>No</v>
      </c>
    </row>
    <row r="239" spans="1:22" x14ac:dyDescent="0.25">
      <c r="A239" s="48">
        <v>232</v>
      </c>
      <c r="D239" s="114">
        <f t="shared" si="34"/>
        <v>0</v>
      </c>
      <c r="G239" s="25">
        <f t="shared" si="26"/>
        <v>2018</v>
      </c>
      <c r="H239" s="450"/>
      <c r="I239" s="334"/>
      <c r="J239" s="444"/>
      <c r="K239" s="312"/>
      <c r="L239" s="445"/>
      <c r="M239" s="445"/>
      <c r="N239" s="445"/>
      <c r="O239" s="445"/>
      <c r="P239" s="445"/>
      <c r="Q239" s="445"/>
      <c r="R239" s="445"/>
      <c r="S239" s="453">
        <f t="shared" si="28"/>
        <v>0</v>
      </c>
      <c r="T239" s="445"/>
      <c r="U239" s="193" t="b">
        <f t="shared" si="33"/>
        <v>1</v>
      </c>
      <c r="V239" s="384" t="str">
        <f t="shared" si="30"/>
        <v>No</v>
      </c>
    </row>
    <row r="240" spans="1:22" x14ac:dyDescent="0.25">
      <c r="A240" s="107">
        <v>233</v>
      </c>
      <c r="D240" s="114">
        <f t="shared" si="34"/>
        <v>0</v>
      </c>
      <c r="G240" s="25">
        <f t="shared" si="26"/>
        <v>2018</v>
      </c>
      <c r="H240" s="450"/>
      <c r="I240" s="334"/>
      <c r="J240" s="444"/>
      <c r="K240" s="312"/>
      <c r="L240" s="445"/>
      <c r="M240" s="445"/>
      <c r="N240" s="445"/>
      <c r="O240" s="445"/>
      <c r="P240" s="445"/>
      <c r="Q240" s="445"/>
      <c r="R240" s="445"/>
      <c r="S240" s="453">
        <f t="shared" si="28"/>
        <v>0</v>
      </c>
      <c r="T240" s="445"/>
      <c r="U240" s="193" t="b">
        <f t="shared" si="33"/>
        <v>1</v>
      </c>
      <c r="V240" s="384" t="str">
        <f t="shared" si="30"/>
        <v>No</v>
      </c>
    </row>
    <row r="241" spans="1:22" x14ac:dyDescent="0.25">
      <c r="A241" s="48">
        <v>234</v>
      </c>
      <c r="D241" s="114">
        <f t="shared" si="34"/>
        <v>0</v>
      </c>
      <c r="G241" s="25">
        <f t="shared" si="26"/>
        <v>2018</v>
      </c>
      <c r="H241" s="450"/>
      <c r="I241" s="334"/>
      <c r="J241" s="444"/>
      <c r="K241" s="312"/>
      <c r="L241" s="445"/>
      <c r="M241" s="445"/>
      <c r="N241" s="445"/>
      <c r="O241" s="445"/>
      <c r="P241" s="445"/>
      <c r="Q241" s="445"/>
      <c r="R241" s="445"/>
      <c r="S241" s="453">
        <f t="shared" si="28"/>
        <v>0</v>
      </c>
      <c r="T241" s="445"/>
      <c r="U241" s="193" t="b">
        <f t="shared" si="33"/>
        <v>1</v>
      </c>
      <c r="V241" s="384" t="str">
        <f t="shared" si="30"/>
        <v>No</v>
      </c>
    </row>
    <row r="242" spans="1:22" x14ac:dyDescent="0.25">
      <c r="A242" s="107">
        <v>235</v>
      </c>
      <c r="D242" s="114">
        <f t="shared" si="34"/>
        <v>0</v>
      </c>
      <c r="G242" s="25">
        <f t="shared" si="26"/>
        <v>2018</v>
      </c>
      <c r="H242" s="192"/>
      <c r="I242" s="334"/>
      <c r="J242" s="296"/>
      <c r="K242" s="312"/>
      <c r="L242" s="313"/>
      <c r="M242" s="313"/>
      <c r="N242" s="313"/>
      <c r="O242" s="313"/>
      <c r="P242" s="313"/>
      <c r="Q242" s="313"/>
      <c r="R242" s="313"/>
      <c r="S242" s="453">
        <f t="shared" si="28"/>
        <v>0</v>
      </c>
      <c r="T242" s="313"/>
      <c r="U242" s="193" t="b">
        <f t="shared" si="33"/>
        <v>1</v>
      </c>
      <c r="V242" s="384" t="str">
        <f t="shared" si="30"/>
        <v>No</v>
      </c>
    </row>
    <row r="243" spans="1:22" x14ac:dyDescent="0.25">
      <c r="A243" s="48">
        <v>236</v>
      </c>
      <c r="D243" s="114">
        <f t="shared" si="34"/>
        <v>0</v>
      </c>
      <c r="G243" s="25">
        <f t="shared" si="26"/>
        <v>2018</v>
      </c>
      <c r="H243" s="192"/>
      <c r="I243" s="334"/>
      <c r="J243" s="296"/>
      <c r="K243" s="312"/>
      <c r="L243" s="313"/>
      <c r="M243" s="313"/>
      <c r="N243" s="313"/>
      <c r="O243" s="313"/>
      <c r="P243" s="313"/>
      <c r="Q243" s="313"/>
      <c r="R243" s="313"/>
      <c r="S243" s="453">
        <f t="shared" si="28"/>
        <v>0</v>
      </c>
      <c r="T243" s="313"/>
      <c r="U243" s="193" t="b">
        <f t="shared" si="33"/>
        <v>1</v>
      </c>
      <c r="V243" s="384" t="str">
        <f t="shared" si="30"/>
        <v>No</v>
      </c>
    </row>
    <row r="244" spans="1:22" x14ac:dyDescent="0.25">
      <c r="A244" s="107">
        <v>237</v>
      </c>
      <c r="D244" s="114">
        <f t="shared" si="34"/>
        <v>0</v>
      </c>
      <c r="G244" s="25">
        <f t="shared" si="26"/>
        <v>2018</v>
      </c>
      <c r="H244" s="198" t="s">
        <v>700</v>
      </c>
      <c r="I244" s="335"/>
      <c r="J244" s="293" t="s">
        <v>701</v>
      </c>
      <c r="K244" s="303" t="s">
        <v>658</v>
      </c>
      <c r="L244" s="338">
        <f>SUM(L224:L243)</f>
        <v>0</v>
      </c>
      <c r="M244" s="338">
        <f t="shared" ref="M244" si="35">SUM(M224:M243)</f>
        <v>0</v>
      </c>
      <c r="N244" s="338">
        <f t="shared" ref="N244" si="36">SUM(N224:N243)</f>
        <v>0</v>
      </c>
      <c r="O244" s="338">
        <f t="shared" ref="O244" si="37">SUM(O224:O243)</f>
        <v>0</v>
      </c>
      <c r="P244" s="338">
        <f t="shared" ref="P244" si="38">SUM(P224:P243)</f>
        <v>0</v>
      </c>
      <c r="Q244" s="338">
        <f t="shared" ref="Q244" si="39">SUM(Q224:Q243)</f>
        <v>0</v>
      </c>
      <c r="R244" s="338">
        <f t="shared" ref="R244" si="40">SUM(R224:R243)</f>
        <v>0</v>
      </c>
      <c r="S244" s="338">
        <f t="shared" ref="S244" si="41">SUM(S224:S243)</f>
        <v>0</v>
      </c>
      <c r="T244" s="338">
        <f t="shared" ref="T244" si="42">SUM(T224:T243)</f>
        <v>0</v>
      </c>
      <c r="U244" s="193" t="b">
        <f t="shared" ref="U244:U266" si="43">IF((COUNTBLANK(H244:T244))=13,TRUE,IF((COUNTBLANK(J244:M244))=0,IF(COUNTBLANK(P244:S244)=0,IF(S244=0,IF(ISBLANK(T244),FALSE,TRUE),TRUE))))</f>
        <v>1</v>
      </c>
      <c r="V244" s="384" t="str">
        <f t="shared" si="32"/>
        <v>No</v>
      </c>
    </row>
    <row r="245" spans="1:22" x14ac:dyDescent="0.25">
      <c r="A245" s="48">
        <v>238</v>
      </c>
      <c r="D245" s="114">
        <f t="shared" si="34"/>
        <v>0</v>
      </c>
      <c r="G245" s="25">
        <f t="shared" si="26"/>
        <v>2018</v>
      </c>
      <c r="H245" s="197"/>
      <c r="I245" s="334"/>
      <c r="J245" s="294"/>
      <c r="K245" s="312"/>
      <c r="L245" s="313"/>
      <c r="M245" s="313"/>
      <c r="N245" s="313"/>
      <c r="O245" s="313"/>
      <c r="P245" s="313"/>
      <c r="Q245" s="313"/>
      <c r="R245" s="313"/>
      <c r="S245" s="453">
        <f t="shared" si="28"/>
        <v>0</v>
      </c>
      <c r="T245" s="313"/>
      <c r="U245" s="193" t="b">
        <f t="shared" ref="U245:U264" si="44">IF((COUNTBLANK(H245:T245))=12,TRUE,IF((COUNTBLANK(J245:M245))=0,IF(COUNTBLANK(P245:S245)=0,IF(S245=0,IF(ISBLANK(T245),FALSE,TRUE),TRUE))))</f>
        <v>1</v>
      </c>
      <c r="V245" s="384" t="str">
        <f t="shared" si="30"/>
        <v>No</v>
      </c>
    </row>
    <row r="246" spans="1:22" x14ac:dyDescent="0.25">
      <c r="A246" s="107">
        <v>239</v>
      </c>
      <c r="D246" s="114">
        <f t="shared" si="34"/>
        <v>0</v>
      </c>
      <c r="G246" s="25">
        <f t="shared" si="26"/>
        <v>2018</v>
      </c>
      <c r="H246" s="192"/>
      <c r="I246" s="334"/>
      <c r="J246" s="296"/>
      <c r="K246" s="312"/>
      <c r="L246" s="313"/>
      <c r="M246" s="313"/>
      <c r="N246" s="313"/>
      <c r="O246" s="313"/>
      <c r="P246" s="313"/>
      <c r="Q246" s="313"/>
      <c r="R246" s="313"/>
      <c r="S246" s="453">
        <f t="shared" si="28"/>
        <v>0</v>
      </c>
      <c r="T246" s="313"/>
      <c r="U246" s="193" t="b">
        <f t="shared" si="44"/>
        <v>1</v>
      </c>
      <c r="V246" s="384" t="str">
        <f t="shared" si="30"/>
        <v>No</v>
      </c>
    </row>
    <row r="247" spans="1:22" x14ac:dyDescent="0.25">
      <c r="A247" s="48">
        <v>240</v>
      </c>
      <c r="D247" s="114">
        <f t="shared" si="34"/>
        <v>0</v>
      </c>
      <c r="G247" s="25">
        <f t="shared" si="26"/>
        <v>2018</v>
      </c>
      <c r="H247" s="450"/>
      <c r="I247" s="334"/>
      <c r="J247" s="444"/>
      <c r="K247" s="312"/>
      <c r="L247" s="445"/>
      <c r="M247" s="445"/>
      <c r="N247" s="445"/>
      <c r="O247" s="445"/>
      <c r="P247" s="445"/>
      <c r="Q247" s="445"/>
      <c r="R247" s="445"/>
      <c r="S247" s="453">
        <f t="shared" si="28"/>
        <v>0</v>
      </c>
      <c r="T247" s="445"/>
      <c r="U247" s="193" t="b">
        <f t="shared" si="44"/>
        <v>1</v>
      </c>
      <c r="V247" s="384" t="str">
        <f t="shared" si="30"/>
        <v>No</v>
      </c>
    </row>
    <row r="248" spans="1:22" x14ac:dyDescent="0.25">
      <c r="A248" s="107">
        <v>241</v>
      </c>
      <c r="D248" s="114">
        <f t="shared" si="34"/>
        <v>0</v>
      </c>
      <c r="G248" s="25">
        <f t="shared" si="26"/>
        <v>2018</v>
      </c>
      <c r="H248" s="450"/>
      <c r="I248" s="334"/>
      <c r="J248" s="444"/>
      <c r="K248" s="312"/>
      <c r="L248" s="445"/>
      <c r="M248" s="445"/>
      <c r="N248" s="445"/>
      <c r="O248" s="445"/>
      <c r="P248" s="445"/>
      <c r="Q248" s="445"/>
      <c r="R248" s="445"/>
      <c r="S248" s="453">
        <f t="shared" si="28"/>
        <v>0</v>
      </c>
      <c r="T248" s="445"/>
      <c r="U248" s="193" t="b">
        <f t="shared" si="44"/>
        <v>1</v>
      </c>
      <c r="V248" s="384" t="str">
        <f t="shared" si="30"/>
        <v>No</v>
      </c>
    </row>
    <row r="249" spans="1:22" x14ac:dyDescent="0.25">
      <c r="A249" s="48">
        <v>242</v>
      </c>
      <c r="D249" s="114">
        <f t="shared" si="34"/>
        <v>0</v>
      </c>
      <c r="G249" s="25">
        <f t="shared" si="26"/>
        <v>2018</v>
      </c>
      <c r="H249" s="450"/>
      <c r="I249" s="334"/>
      <c r="J249" s="444"/>
      <c r="K249" s="312"/>
      <c r="L249" s="445"/>
      <c r="M249" s="445"/>
      <c r="N249" s="445"/>
      <c r="O249" s="445"/>
      <c r="P249" s="445"/>
      <c r="Q249" s="445"/>
      <c r="R249" s="445"/>
      <c r="S249" s="453">
        <f t="shared" si="28"/>
        <v>0</v>
      </c>
      <c r="T249" s="445"/>
      <c r="U249" s="193" t="b">
        <f t="shared" si="44"/>
        <v>1</v>
      </c>
      <c r="V249" s="384" t="str">
        <f t="shared" si="30"/>
        <v>No</v>
      </c>
    </row>
    <row r="250" spans="1:22" x14ac:dyDescent="0.25">
      <c r="A250" s="107">
        <v>243</v>
      </c>
      <c r="D250" s="114">
        <f t="shared" si="34"/>
        <v>0</v>
      </c>
      <c r="G250" s="25">
        <f t="shared" si="26"/>
        <v>2018</v>
      </c>
      <c r="H250" s="450"/>
      <c r="I250" s="334"/>
      <c r="J250" s="444"/>
      <c r="K250" s="312"/>
      <c r="L250" s="445"/>
      <c r="M250" s="445"/>
      <c r="N250" s="445"/>
      <c r="O250" s="445"/>
      <c r="P250" s="445"/>
      <c r="Q250" s="445"/>
      <c r="R250" s="445"/>
      <c r="S250" s="453">
        <f t="shared" si="28"/>
        <v>0</v>
      </c>
      <c r="T250" s="445"/>
      <c r="U250" s="193" t="b">
        <f t="shared" si="44"/>
        <v>1</v>
      </c>
      <c r="V250" s="384" t="str">
        <f t="shared" si="30"/>
        <v>No</v>
      </c>
    </row>
    <row r="251" spans="1:22" x14ac:dyDescent="0.25">
      <c r="A251" s="48">
        <v>244</v>
      </c>
      <c r="D251" s="114">
        <f t="shared" si="34"/>
        <v>0</v>
      </c>
      <c r="G251" s="25">
        <f t="shared" si="26"/>
        <v>2018</v>
      </c>
      <c r="H251" s="450"/>
      <c r="I251" s="334"/>
      <c r="J251" s="444"/>
      <c r="K251" s="312"/>
      <c r="L251" s="445"/>
      <c r="M251" s="445"/>
      <c r="N251" s="445"/>
      <c r="O251" s="445"/>
      <c r="P251" s="445"/>
      <c r="Q251" s="445"/>
      <c r="R251" s="445"/>
      <c r="S251" s="453">
        <f t="shared" si="28"/>
        <v>0</v>
      </c>
      <c r="T251" s="445"/>
      <c r="U251" s="193" t="b">
        <f t="shared" si="44"/>
        <v>1</v>
      </c>
      <c r="V251" s="384" t="str">
        <f t="shared" si="30"/>
        <v>No</v>
      </c>
    </row>
    <row r="252" spans="1:22" x14ac:dyDescent="0.25">
      <c r="A252" s="107">
        <v>245</v>
      </c>
      <c r="D252" s="114">
        <f t="shared" si="34"/>
        <v>0</v>
      </c>
      <c r="G252" s="25">
        <f t="shared" si="26"/>
        <v>2018</v>
      </c>
      <c r="H252" s="450"/>
      <c r="I252" s="334"/>
      <c r="J252" s="444"/>
      <c r="K252" s="312"/>
      <c r="L252" s="445"/>
      <c r="M252" s="445"/>
      <c r="N252" s="445"/>
      <c r="O252" s="445"/>
      <c r="P252" s="445"/>
      <c r="Q252" s="445"/>
      <c r="R252" s="445"/>
      <c r="S252" s="453">
        <f t="shared" si="28"/>
        <v>0</v>
      </c>
      <c r="T252" s="445"/>
      <c r="U252" s="193" t="b">
        <f t="shared" si="44"/>
        <v>1</v>
      </c>
      <c r="V252" s="384" t="str">
        <f t="shared" si="30"/>
        <v>No</v>
      </c>
    </row>
    <row r="253" spans="1:22" x14ac:dyDescent="0.25">
      <c r="A253" s="48">
        <v>246</v>
      </c>
      <c r="D253" s="114">
        <f t="shared" si="34"/>
        <v>0</v>
      </c>
      <c r="G253" s="25">
        <f t="shared" si="26"/>
        <v>2018</v>
      </c>
      <c r="H253" s="450"/>
      <c r="I253" s="334"/>
      <c r="J253" s="444"/>
      <c r="K253" s="312"/>
      <c r="L253" s="445"/>
      <c r="M253" s="445"/>
      <c r="N253" s="445"/>
      <c r="O253" s="445"/>
      <c r="P253" s="445"/>
      <c r="Q253" s="445"/>
      <c r="R253" s="445"/>
      <c r="S253" s="453">
        <f t="shared" si="28"/>
        <v>0</v>
      </c>
      <c r="T253" s="445"/>
      <c r="U253" s="193" t="b">
        <f t="shared" si="44"/>
        <v>1</v>
      </c>
      <c r="V253" s="384" t="str">
        <f t="shared" si="30"/>
        <v>No</v>
      </c>
    </row>
    <row r="254" spans="1:22" x14ac:dyDescent="0.25">
      <c r="A254" s="107">
        <v>247</v>
      </c>
      <c r="D254" s="114">
        <f t="shared" si="34"/>
        <v>0</v>
      </c>
      <c r="G254" s="25">
        <f t="shared" si="26"/>
        <v>2018</v>
      </c>
      <c r="H254" s="450"/>
      <c r="I254" s="334"/>
      <c r="J254" s="444"/>
      <c r="K254" s="312"/>
      <c r="L254" s="445"/>
      <c r="M254" s="445"/>
      <c r="N254" s="445"/>
      <c r="O254" s="445"/>
      <c r="P254" s="445"/>
      <c r="Q254" s="445"/>
      <c r="R254" s="445"/>
      <c r="S254" s="453">
        <f t="shared" si="28"/>
        <v>0</v>
      </c>
      <c r="T254" s="445"/>
      <c r="U254" s="193" t="b">
        <f t="shared" si="44"/>
        <v>1</v>
      </c>
      <c r="V254" s="384" t="str">
        <f t="shared" si="30"/>
        <v>No</v>
      </c>
    </row>
    <row r="255" spans="1:22" x14ac:dyDescent="0.25">
      <c r="A255" s="48">
        <v>248</v>
      </c>
      <c r="D255" s="114">
        <f t="shared" si="34"/>
        <v>0</v>
      </c>
      <c r="G255" s="25">
        <f t="shared" si="26"/>
        <v>2018</v>
      </c>
      <c r="H255" s="450"/>
      <c r="I255" s="334"/>
      <c r="J255" s="444"/>
      <c r="K255" s="312"/>
      <c r="L255" s="445"/>
      <c r="M255" s="445"/>
      <c r="N255" s="445"/>
      <c r="O255" s="445"/>
      <c r="P255" s="445"/>
      <c r="Q255" s="445"/>
      <c r="R255" s="445"/>
      <c r="S255" s="453">
        <f t="shared" si="28"/>
        <v>0</v>
      </c>
      <c r="T255" s="445"/>
      <c r="U255" s="193" t="b">
        <f t="shared" si="44"/>
        <v>1</v>
      </c>
      <c r="V255" s="384" t="str">
        <f t="shared" si="30"/>
        <v>No</v>
      </c>
    </row>
    <row r="256" spans="1:22" x14ac:dyDescent="0.25">
      <c r="A256" s="107">
        <v>249</v>
      </c>
      <c r="D256" s="114">
        <f t="shared" si="34"/>
        <v>0</v>
      </c>
      <c r="G256" s="25">
        <f t="shared" si="26"/>
        <v>2018</v>
      </c>
      <c r="H256" s="450"/>
      <c r="I256" s="334"/>
      <c r="J256" s="444"/>
      <c r="K256" s="312"/>
      <c r="L256" s="445"/>
      <c r="M256" s="445"/>
      <c r="N256" s="445"/>
      <c r="O256" s="445"/>
      <c r="P256" s="445"/>
      <c r="Q256" s="445"/>
      <c r="R256" s="445"/>
      <c r="S256" s="453">
        <f t="shared" si="28"/>
        <v>0</v>
      </c>
      <c r="T256" s="445"/>
      <c r="U256" s="193" t="b">
        <f t="shared" si="44"/>
        <v>1</v>
      </c>
      <c r="V256" s="384" t="str">
        <f t="shared" si="30"/>
        <v>No</v>
      </c>
    </row>
    <row r="257" spans="1:22" x14ac:dyDescent="0.25">
      <c r="A257" s="48">
        <v>250</v>
      </c>
      <c r="D257" s="114">
        <f t="shared" si="34"/>
        <v>0</v>
      </c>
      <c r="G257" s="25">
        <f t="shared" si="26"/>
        <v>2018</v>
      </c>
      <c r="H257" s="450"/>
      <c r="I257" s="334"/>
      <c r="J257" s="444"/>
      <c r="K257" s="312"/>
      <c r="L257" s="445"/>
      <c r="M257" s="445"/>
      <c r="N257" s="445"/>
      <c r="O257" s="445"/>
      <c r="P257" s="445"/>
      <c r="Q257" s="445"/>
      <c r="R257" s="445"/>
      <c r="S257" s="453">
        <f t="shared" si="28"/>
        <v>0</v>
      </c>
      <c r="T257" s="445"/>
      <c r="U257" s="193" t="b">
        <f t="shared" si="44"/>
        <v>1</v>
      </c>
      <c r="V257" s="384" t="str">
        <f t="shared" si="30"/>
        <v>No</v>
      </c>
    </row>
    <row r="258" spans="1:22" x14ac:dyDescent="0.25">
      <c r="A258" s="107">
        <v>251</v>
      </c>
      <c r="D258" s="114">
        <f t="shared" si="34"/>
        <v>0</v>
      </c>
      <c r="G258" s="25">
        <f t="shared" si="26"/>
        <v>2018</v>
      </c>
      <c r="H258" s="450"/>
      <c r="I258" s="334"/>
      <c r="J258" s="444"/>
      <c r="K258" s="312"/>
      <c r="L258" s="445"/>
      <c r="M258" s="445"/>
      <c r="N258" s="445"/>
      <c r="O258" s="445"/>
      <c r="P258" s="445"/>
      <c r="Q258" s="445"/>
      <c r="R258" s="445"/>
      <c r="S258" s="453">
        <f t="shared" si="28"/>
        <v>0</v>
      </c>
      <c r="T258" s="445"/>
      <c r="U258" s="193" t="b">
        <f t="shared" si="44"/>
        <v>1</v>
      </c>
      <c r="V258" s="384" t="str">
        <f t="shared" si="30"/>
        <v>No</v>
      </c>
    </row>
    <row r="259" spans="1:22" x14ac:dyDescent="0.25">
      <c r="A259" s="48">
        <v>252</v>
      </c>
      <c r="D259" s="114">
        <f t="shared" si="34"/>
        <v>0</v>
      </c>
      <c r="G259" s="25">
        <f t="shared" si="26"/>
        <v>2018</v>
      </c>
      <c r="H259" s="450"/>
      <c r="I259" s="334"/>
      <c r="J259" s="444"/>
      <c r="K259" s="312"/>
      <c r="L259" s="445"/>
      <c r="M259" s="445"/>
      <c r="N259" s="445"/>
      <c r="O259" s="445"/>
      <c r="P259" s="445"/>
      <c r="Q259" s="445"/>
      <c r="R259" s="445"/>
      <c r="S259" s="453">
        <f t="shared" si="28"/>
        <v>0</v>
      </c>
      <c r="T259" s="445"/>
      <c r="U259" s="193" t="b">
        <f t="shared" si="44"/>
        <v>1</v>
      </c>
      <c r="V259" s="384" t="str">
        <f t="shared" si="30"/>
        <v>No</v>
      </c>
    </row>
    <row r="260" spans="1:22" x14ac:dyDescent="0.25">
      <c r="A260" s="107">
        <v>253</v>
      </c>
      <c r="D260" s="114">
        <f t="shared" si="34"/>
        <v>0</v>
      </c>
      <c r="G260" s="25">
        <f t="shared" si="26"/>
        <v>2018</v>
      </c>
      <c r="H260" s="450"/>
      <c r="I260" s="334"/>
      <c r="J260" s="444"/>
      <c r="K260" s="312"/>
      <c r="L260" s="445"/>
      <c r="M260" s="445"/>
      <c r="N260" s="445"/>
      <c r="O260" s="445"/>
      <c r="P260" s="445"/>
      <c r="Q260" s="445"/>
      <c r="R260" s="445"/>
      <c r="S260" s="453">
        <f t="shared" si="28"/>
        <v>0</v>
      </c>
      <c r="T260" s="445"/>
      <c r="U260" s="193" t="b">
        <f t="shared" si="44"/>
        <v>1</v>
      </c>
      <c r="V260" s="384" t="str">
        <f t="shared" si="30"/>
        <v>No</v>
      </c>
    </row>
    <row r="261" spans="1:22" x14ac:dyDescent="0.25">
      <c r="A261" s="48">
        <v>254</v>
      </c>
      <c r="D261" s="114">
        <f t="shared" si="34"/>
        <v>0</v>
      </c>
      <c r="G261" s="25">
        <f t="shared" si="26"/>
        <v>2018</v>
      </c>
      <c r="H261" s="450"/>
      <c r="I261" s="334"/>
      <c r="J261" s="444"/>
      <c r="K261" s="312"/>
      <c r="L261" s="445"/>
      <c r="M261" s="445"/>
      <c r="N261" s="445"/>
      <c r="O261" s="445"/>
      <c r="P261" s="445"/>
      <c r="Q261" s="445"/>
      <c r="R261" s="445"/>
      <c r="S261" s="453">
        <f t="shared" si="28"/>
        <v>0</v>
      </c>
      <c r="T261" s="445"/>
      <c r="U261" s="193" t="b">
        <f t="shared" si="44"/>
        <v>1</v>
      </c>
      <c r="V261" s="384" t="str">
        <f t="shared" si="30"/>
        <v>No</v>
      </c>
    </row>
    <row r="262" spans="1:22" x14ac:dyDescent="0.25">
      <c r="A262" s="107">
        <v>255</v>
      </c>
      <c r="D262" s="114">
        <f t="shared" si="34"/>
        <v>0</v>
      </c>
      <c r="G262" s="25">
        <f t="shared" si="26"/>
        <v>2018</v>
      </c>
      <c r="H262" s="450"/>
      <c r="I262" s="334"/>
      <c r="J262" s="444"/>
      <c r="K262" s="312"/>
      <c r="L262" s="445"/>
      <c r="M262" s="445"/>
      <c r="N262" s="445"/>
      <c r="O262" s="445"/>
      <c r="P262" s="445"/>
      <c r="Q262" s="445"/>
      <c r="R262" s="445"/>
      <c r="S262" s="453">
        <f t="shared" si="28"/>
        <v>0</v>
      </c>
      <c r="T262" s="445"/>
      <c r="U262" s="193" t="b">
        <f t="shared" si="44"/>
        <v>1</v>
      </c>
      <c r="V262" s="384" t="str">
        <f t="shared" si="30"/>
        <v>No</v>
      </c>
    </row>
    <row r="263" spans="1:22" x14ac:dyDescent="0.25">
      <c r="A263" s="48">
        <v>256</v>
      </c>
      <c r="D263" s="114">
        <f t="shared" si="34"/>
        <v>0</v>
      </c>
      <c r="G263" s="25">
        <f t="shared" si="26"/>
        <v>2018</v>
      </c>
      <c r="H263" s="192"/>
      <c r="I263" s="334"/>
      <c r="J263" s="296"/>
      <c r="K263" s="312"/>
      <c r="L263" s="313"/>
      <c r="M263" s="313"/>
      <c r="N263" s="313"/>
      <c r="O263" s="313"/>
      <c r="P263" s="313"/>
      <c r="Q263" s="313"/>
      <c r="R263" s="313"/>
      <c r="S263" s="453">
        <f t="shared" si="28"/>
        <v>0</v>
      </c>
      <c r="T263" s="313"/>
      <c r="U263" s="193" t="b">
        <f t="shared" si="44"/>
        <v>1</v>
      </c>
      <c r="V263" s="384" t="str">
        <f t="shared" si="30"/>
        <v>No</v>
      </c>
    </row>
    <row r="264" spans="1:22" x14ac:dyDescent="0.25">
      <c r="A264" s="107">
        <v>257</v>
      </c>
      <c r="D264" s="114">
        <f t="shared" si="34"/>
        <v>0</v>
      </c>
      <c r="G264" s="25">
        <f t="shared" si="26"/>
        <v>2018</v>
      </c>
      <c r="H264" s="196"/>
      <c r="I264" s="334"/>
      <c r="J264" s="292"/>
      <c r="K264" s="312"/>
      <c r="L264" s="313"/>
      <c r="M264" s="313"/>
      <c r="N264" s="313"/>
      <c r="O264" s="313"/>
      <c r="P264" s="313"/>
      <c r="Q264" s="313"/>
      <c r="R264" s="313"/>
      <c r="S264" s="453">
        <f t="shared" si="28"/>
        <v>0</v>
      </c>
      <c r="T264" s="313"/>
      <c r="U264" s="193" t="b">
        <f t="shared" si="44"/>
        <v>1</v>
      </c>
      <c r="V264" s="384" t="str">
        <f t="shared" si="30"/>
        <v>No</v>
      </c>
    </row>
    <row r="265" spans="1:22" x14ac:dyDescent="0.25">
      <c r="A265" s="48">
        <v>258</v>
      </c>
      <c r="D265" s="114">
        <f t="shared" si="34"/>
        <v>0</v>
      </c>
      <c r="G265" s="25">
        <f t="shared" si="26"/>
        <v>2018</v>
      </c>
      <c r="H265" s="199" t="s">
        <v>702</v>
      </c>
      <c r="I265" s="337"/>
      <c r="J265" s="297" t="s">
        <v>703</v>
      </c>
      <c r="K265" s="305" t="s">
        <v>658</v>
      </c>
      <c r="L265" s="338">
        <f>SUM(L245:L264)</f>
        <v>0</v>
      </c>
      <c r="M265" s="338">
        <f t="shared" ref="M265" si="45">SUM(M245:M264)</f>
        <v>0</v>
      </c>
      <c r="N265" s="338">
        <f t="shared" ref="N265" si="46">SUM(N245:N264)</f>
        <v>0</v>
      </c>
      <c r="O265" s="338">
        <f t="shared" ref="O265" si="47">SUM(O245:O264)</f>
        <v>0</v>
      </c>
      <c r="P265" s="338">
        <f t="shared" ref="P265" si="48">SUM(P245:P264)</f>
        <v>0</v>
      </c>
      <c r="Q265" s="338">
        <f t="shared" ref="Q265" si="49">SUM(Q245:Q264)</f>
        <v>0</v>
      </c>
      <c r="R265" s="338">
        <f t="shared" ref="R265" si="50">SUM(R245:R264)</f>
        <v>0</v>
      </c>
      <c r="S265" s="338">
        <f t="shared" ref="S265" si="51">SUM(S245:S264)</f>
        <v>0</v>
      </c>
      <c r="T265" s="338">
        <f t="shared" ref="T265" si="52">SUM(T245:T264)</f>
        <v>0</v>
      </c>
      <c r="U265" s="193" t="b">
        <f t="shared" si="43"/>
        <v>1</v>
      </c>
      <c r="V265" s="384" t="str">
        <f t="shared" si="32"/>
        <v>No</v>
      </c>
    </row>
    <row r="266" spans="1:22" x14ac:dyDescent="0.25">
      <c r="A266" s="107">
        <v>259</v>
      </c>
      <c r="D266" s="114">
        <f t="shared" si="34"/>
        <v>0</v>
      </c>
      <c r="G266" s="25">
        <f t="shared" ref="G266:G329" si="53">$G$8</f>
        <v>2018</v>
      </c>
      <c r="H266" s="198" t="s">
        <v>704</v>
      </c>
      <c r="I266" s="335"/>
      <c r="J266" s="298" t="s">
        <v>705</v>
      </c>
      <c r="K266" s="306" t="s">
        <v>658</v>
      </c>
      <c r="L266" s="339">
        <f>SUM(L244,L265)</f>
        <v>0</v>
      </c>
      <c r="M266" s="338">
        <f t="shared" ref="M266" si="54">SUM(M244,M265)</f>
        <v>0</v>
      </c>
      <c r="N266" s="338">
        <f t="shared" ref="N266" si="55">SUM(N244,N265)</f>
        <v>0</v>
      </c>
      <c r="O266" s="338">
        <f t="shared" ref="O266" si="56">SUM(O244,O265)</f>
        <v>0</v>
      </c>
      <c r="P266" s="338">
        <f t="shared" ref="P266" si="57">SUM(P244,P265)</f>
        <v>0</v>
      </c>
      <c r="Q266" s="338">
        <f t="shared" ref="Q266" si="58">SUM(Q244,Q265)</f>
        <v>0</v>
      </c>
      <c r="R266" s="338">
        <f t="shared" ref="R266" si="59">SUM(R244,R265)</f>
        <v>0</v>
      </c>
      <c r="S266" s="338">
        <f t="shared" ref="S266" si="60">SUM(S244,S265)</f>
        <v>0</v>
      </c>
      <c r="T266" s="338">
        <f t="shared" ref="T266" si="61">SUM(T244,T265)</f>
        <v>0</v>
      </c>
      <c r="U266" s="193" t="b">
        <f t="shared" si="43"/>
        <v>1</v>
      </c>
      <c r="V266" s="384" t="str">
        <f t="shared" si="32"/>
        <v>No</v>
      </c>
    </row>
    <row r="267" spans="1:22" x14ac:dyDescent="0.25">
      <c r="A267" s="48">
        <v>260</v>
      </c>
      <c r="D267" s="114">
        <f t="shared" si="34"/>
        <v>0</v>
      </c>
      <c r="G267" s="25">
        <f t="shared" si="53"/>
        <v>2018</v>
      </c>
      <c r="H267" s="197"/>
      <c r="I267" s="334"/>
      <c r="J267" s="294"/>
      <c r="K267" s="312"/>
      <c r="L267" s="313"/>
      <c r="M267" s="313"/>
      <c r="N267" s="313"/>
      <c r="O267" s="313"/>
      <c r="P267" s="313"/>
      <c r="Q267" s="313"/>
      <c r="R267" s="313"/>
      <c r="S267" s="453">
        <f t="shared" ref="S267:S307" si="62">SUM(O267+P267-Q267-R267)</f>
        <v>0</v>
      </c>
      <c r="T267" s="313"/>
      <c r="U267" s="193" t="b">
        <f t="shared" ref="U267:U286" si="63">IF((COUNTBLANK(H267:T267))=12,TRUE,IF((COUNTBLANK(J267:M267))=0,IF(COUNTBLANK(P267:S267)=0,IF(S267=0,IF(ISBLANK(T267),FALSE,TRUE),TRUE))))</f>
        <v>1</v>
      </c>
      <c r="V267" s="384" t="str">
        <f t="shared" si="32"/>
        <v>No</v>
      </c>
    </row>
    <row r="268" spans="1:22" x14ac:dyDescent="0.25">
      <c r="A268" s="107">
        <v>261</v>
      </c>
      <c r="D268" s="114">
        <f t="shared" si="34"/>
        <v>0</v>
      </c>
      <c r="G268" s="25">
        <f t="shared" si="53"/>
        <v>2018</v>
      </c>
      <c r="H268" s="192"/>
      <c r="I268" s="334"/>
      <c r="J268" s="296"/>
      <c r="K268" s="312"/>
      <c r="L268" s="313"/>
      <c r="M268" s="313"/>
      <c r="N268" s="313"/>
      <c r="O268" s="313"/>
      <c r="P268" s="313"/>
      <c r="Q268" s="313"/>
      <c r="R268" s="313"/>
      <c r="S268" s="453">
        <f t="shared" si="62"/>
        <v>0</v>
      </c>
      <c r="T268" s="313"/>
      <c r="U268" s="193" t="b">
        <f t="shared" si="63"/>
        <v>1</v>
      </c>
      <c r="V268" s="384" t="str">
        <f t="shared" si="32"/>
        <v>No</v>
      </c>
    </row>
    <row r="269" spans="1:22" x14ac:dyDescent="0.25">
      <c r="A269" s="48">
        <v>262</v>
      </c>
      <c r="D269" s="114">
        <f t="shared" si="34"/>
        <v>0</v>
      </c>
      <c r="G269" s="25">
        <f t="shared" si="53"/>
        <v>2018</v>
      </c>
      <c r="H269" s="450"/>
      <c r="I269" s="334"/>
      <c r="J269" s="444"/>
      <c r="K269" s="312"/>
      <c r="L269" s="445"/>
      <c r="M269" s="445"/>
      <c r="N269" s="445"/>
      <c r="O269" s="445"/>
      <c r="P269" s="445"/>
      <c r="Q269" s="445"/>
      <c r="R269" s="445"/>
      <c r="S269" s="453">
        <f t="shared" si="62"/>
        <v>0</v>
      </c>
      <c r="T269" s="445"/>
      <c r="U269" s="193" t="b">
        <f t="shared" si="63"/>
        <v>1</v>
      </c>
      <c r="V269" s="384" t="str">
        <f t="shared" si="32"/>
        <v>No</v>
      </c>
    </row>
    <row r="270" spans="1:22" x14ac:dyDescent="0.25">
      <c r="A270" s="107">
        <v>263</v>
      </c>
      <c r="D270" s="114">
        <f t="shared" si="34"/>
        <v>0</v>
      </c>
      <c r="G270" s="25">
        <f t="shared" si="53"/>
        <v>2018</v>
      </c>
      <c r="H270" s="450"/>
      <c r="I270" s="334"/>
      <c r="J270" s="444"/>
      <c r="K270" s="312"/>
      <c r="L270" s="445"/>
      <c r="M270" s="445"/>
      <c r="N270" s="445"/>
      <c r="O270" s="445"/>
      <c r="P270" s="445"/>
      <c r="Q270" s="445"/>
      <c r="R270" s="445"/>
      <c r="S270" s="453">
        <f t="shared" si="62"/>
        <v>0</v>
      </c>
      <c r="T270" s="445"/>
      <c r="U270" s="193" t="b">
        <f t="shared" si="63"/>
        <v>1</v>
      </c>
      <c r="V270" s="384" t="str">
        <f t="shared" si="32"/>
        <v>No</v>
      </c>
    </row>
    <row r="271" spans="1:22" x14ac:dyDescent="0.25">
      <c r="A271" s="48">
        <v>264</v>
      </c>
      <c r="D271" s="114">
        <f t="shared" si="34"/>
        <v>0</v>
      </c>
      <c r="G271" s="25">
        <f t="shared" si="53"/>
        <v>2018</v>
      </c>
      <c r="H271" s="450"/>
      <c r="I271" s="334"/>
      <c r="J271" s="444"/>
      <c r="K271" s="312"/>
      <c r="L271" s="445"/>
      <c r="M271" s="445"/>
      <c r="N271" s="445"/>
      <c r="O271" s="445"/>
      <c r="P271" s="445"/>
      <c r="Q271" s="445"/>
      <c r="R271" s="445"/>
      <c r="S271" s="453">
        <f t="shared" si="62"/>
        <v>0</v>
      </c>
      <c r="T271" s="445"/>
      <c r="U271" s="193" t="b">
        <f t="shared" si="63"/>
        <v>1</v>
      </c>
      <c r="V271" s="384" t="str">
        <f t="shared" si="32"/>
        <v>No</v>
      </c>
    </row>
    <row r="272" spans="1:22" x14ac:dyDescent="0.25">
      <c r="A272" s="107">
        <v>265</v>
      </c>
      <c r="D272" s="114">
        <f t="shared" si="34"/>
        <v>0</v>
      </c>
      <c r="G272" s="25">
        <f t="shared" si="53"/>
        <v>2018</v>
      </c>
      <c r="H272" s="450"/>
      <c r="I272" s="334"/>
      <c r="J272" s="444"/>
      <c r="K272" s="312"/>
      <c r="L272" s="445"/>
      <c r="M272" s="445"/>
      <c r="N272" s="445"/>
      <c r="O272" s="445"/>
      <c r="P272" s="445"/>
      <c r="Q272" s="445"/>
      <c r="R272" s="445"/>
      <c r="S272" s="453">
        <f t="shared" si="62"/>
        <v>0</v>
      </c>
      <c r="T272" s="445"/>
      <c r="U272" s="193" t="b">
        <f t="shared" si="63"/>
        <v>1</v>
      </c>
      <c r="V272" s="384" t="str">
        <f t="shared" si="32"/>
        <v>No</v>
      </c>
    </row>
    <row r="273" spans="1:22" x14ac:dyDescent="0.25">
      <c r="A273" s="48">
        <v>266</v>
      </c>
      <c r="D273" s="114">
        <f t="shared" si="34"/>
        <v>0</v>
      </c>
      <c r="G273" s="25">
        <f t="shared" si="53"/>
        <v>2018</v>
      </c>
      <c r="H273" s="450"/>
      <c r="I273" s="334"/>
      <c r="J273" s="444"/>
      <c r="K273" s="312"/>
      <c r="L273" s="445"/>
      <c r="M273" s="445"/>
      <c r="N273" s="445"/>
      <c r="O273" s="445"/>
      <c r="P273" s="445"/>
      <c r="Q273" s="445"/>
      <c r="R273" s="445"/>
      <c r="S273" s="453">
        <f t="shared" si="62"/>
        <v>0</v>
      </c>
      <c r="T273" s="445"/>
      <c r="U273" s="193" t="b">
        <f t="shared" si="63"/>
        <v>1</v>
      </c>
      <c r="V273" s="384" t="str">
        <f t="shared" si="32"/>
        <v>No</v>
      </c>
    </row>
    <row r="274" spans="1:22" x14ac:dyDescent="0.25">
      <c r="A274" s="107">
        <v>267</v>
      </c>
      <c r="D274" s="114">
        <f t="shared" si="34"/>
        <v>0</v>
      </c>
      <c r="G274" s="25">
        <f t="shared" si="53"/>
        <v>2018</v>
      </c>
      <c r="H274" s="450"/>
      <c r="I274" s="334"/>
      <c r="J274" s="444"/>
      <c r="K274" s="312"/>
      <c r="L274" s="445"/>
      <c r="M274" s="445"/>
      <c r="N274" s="445"/>
      <c r="O274" s="445"/>
      <c r="P274" s="445"/>
      <c r="Q274" s="445"/>
      <c r="R274" s="445"/>
      <c r="S274" s="453">
        <f t="shared" si="62"/>
        <v>0</v>
      </c>
      <c r="T274" s="445"/>
      <c r="U274" s="193" t="b">
        <f t="shared" si="63"/>
        <v>1</v>
      </c>
      <c r="V274" s="384" t="str">
        <f t="shared" si="32"/>
        <v>No</v>
      </c>
    </row>
    <row r="275" spans="1:22" x14ac:dyDescent="0.25">
      <c r="A275" s="48">
        <v>268</v>
      </c>
      <c r="D275" s="114">
        <f t="shared" si="34"/>
        <v>0</v>
      </c>
      <c r="G275" s="25">
        <f t="shared" si="53"/>
        <v>2018</v>
      </c>
      <c r="H275" s="450"/>
      <c r="I275" s="334"/>
      <c r="J275" s="444"/>
      <c r="K275" s="312"/>
      <c r="L275" s="445"/>
      <c r="M275" s="445"/>
      <c r="N275" s="445"/>
      <c r="O275" s="445"/>
      <c r="P275" s="445"/>
      <c r="Q275" s="445"/>
      <c r="R275" s="445"/>
      <c r="S275" s="453">
        <f t="shared" si="62"/>
        <v>0</v>
      </c>
      <c r="T275" s="445"/>
      <c r="U275" s="193" t="b">
        <f t="shared" si="63"/>
        <v>1</v>
      </c>
      <c r="V275" s="384" t="str">
        <f t="shared" si="32"/>
        <v>No</v>
      </c>
    </row>
    <row r="276" spans="1:22" x14ac:dyDescent="0.25">
      <c r="A276" s="107">
        <v>269</v>
      </c>
      <c r="D276" s="114">
        <f t="shared" si="34"/>
        <v>0</v>
      </c>
      <c r="G276" s="25">
        <f t="shared" si="53"/>
        <v>2018</v>
      </c>
      <c r="H276" s="450"/>
      <c r="I276" s="334"/>
      <c r="J276" s="444"/>
      <c r="K276" s="312"/>
      <c r="L276" s="445"/>
      <c r="M276" s="445"/>
      <c r="N276" s="445"/>
      <c r="O276" s="445"/>
      <c r="P276" s="445"/>
      <c r="Q276" s="445"/>
      <c r="R276" s="445"/>
      <c r="S276" s="453">
        <f t="shared" si="62"/>
        <v>0</v>
      </c>
      <c r="T276" s="445"/>
      <c r="U276" s="193" t="b">
        <f t="shared" si="63"/>
        <v>1</v>
      </c>
      <c r="V276" s="384" t="str">
        <f t="shared" si="32"/>
        <v>No</v>
      </c>
    </row>
    <row r="277" spans="1:22" x14ac:dyDescent="0.25">
      <c r="A277" s="48">
        <v>270</v>
      </c>
      <c r="D277" s="114">
        <f t="shared" si="34"/>
        <v>0</v>
      </c>
      <c r="G277" s="25">
        <f t="shared" si="53"/>
        <v>2018</v>
      </c>
      <c r="H277" s="450"/>
      <c r="I277" s="334"/>
      <c r="J277" s="444"/>
      <c r="K277" s="312"/>
      <c r="L277" s="445"/>
      <c r="M277" s="445"/>
      <c r="N277" s="445"/>
      <c r="O277" s="445"/>
      <c r="P277" s="445"/>
      <c r="Q277" s="445"/>
      <c r="R277" s="445"/>
      <c r="S277" s="453">
        <f t="shared" si="62"/>
        <v>0</v>
      </c>
      <c r="T277" s="445"/>
      <c r="U277" s="193" t="b">
        <f t="shared" si="63"/>
        <v>1</v>
      </c>
      <c r="V277" s="384" t="str">
        <f t="shared" si="32"/>
        <v>No</v>
      </c>
    </row>
    <row r="278" spans="1:22" x14ac:dyDescent="0.25">
      <c r="A278" s="107">
        <v>271</v>
      </c>
      <c r="D278" s="114">
        <f t="shared" si="34"/>
        <v>0</v>
      </c>
      <c r="G278" s="25">
        <f t="shared" si="53"/>
        <v>2018</v>
      </c>
      <c r="H278" s="450"/>
      <c r="I278" s="334"/>
      <c r="J278" s="444"/>
      <c r="K278" s="312"/>
      <c r="L278" s="445"/>
      <c r="M278" s="445"/>
      <c r="N278" s="445"/>
      <c r="O278" s="445"/>
      <c r="P278" s="445"/>
      <c r="Q278" s="445"/>
      <c r="R278" s="445"/>
      <c r="S278" s="453">
        <f t="shared" si="62"/>
        <v>0</v>
      </c>
      <c r="T278" s="445"/>
      <c r="U278" s="193" t="b">
        <f t="shared" si="63"/>
        <v>1</v>
      </c>
      <c r="V278" s="384" t="str">
        <f t="shared" si="32"/>
        <v>No</v>
      </c>
    </row>
    <row r="279" spans="1:22" x14ac:dyDescent="0.25">
      <c r="A279" s="48">
        <v>272</v>
      </c>
      <c r="D279" s="114">
        <f t="shared" si="34"/>
        <v>0</v>
      </c>
      <c r="G279" s="25">
        <f t="shared" si="53"/>
        <v>2018</v>
      </c>
      <c r="H279" s="450"/>
      <c r="I279" s="334"/>
      <c r="J279" s="444"/>
      <c r="K279" s="312"/>
      <c r="L279" s="445"/>
      <c r="M279" s="445"/>
      <c r="N279" s="445"/>
      <c r="O279" s="445"/>
      <c r="P279" s="445"/>
      <c r="Q279" s="445"/>
      <c r="R279" s="445"/>
      <c r="S279" s="453">
        <f t="shared" si="62"/>
        <v>0</v>
      </c>
      <c r="T279" s="445"/>
      <c r="U279" s="193" t="b">
        <f t="shared" si="63"/>
        <v>1</v>
      </c>
      <c r="V279" s="384" t="str">
        <f t="shared" si="32"/>
        <v>No</v>
      </c>
    </row>
    <row r="280" spans="1:22" x14ac:dyDescent="0.25">
      <c r="A280" s="107">
        <v>273</v>
      </c>
      <c r="D280" s="114">
        <f t="shared" si="34"/>
        <v>0</v>
      </c>
      <c r="G280" s="25">
        <f t="shared" si="53"/>
        <v>2018</v>
      </c>
      <c r="H280" s="450"/>
      <c r="I280" s="334"/>
      <c r="J280" s="444"/>
      <c r="K280" s="312"/>
      <c r="L280" s="445"/>
      <c r="M280" s="445"/>
      <c r="N280" s="445"/>
      <c r="O280" s="445"/>
      <c r="P280" s="445"/>
      <c r="Q280" s="445"/>
      <c r="R280" s="445"/>
      <c r="S280" s="453">
        <f t="shared" si="62"/>
        <v>0</v>
      </c>
      <c r="T280" s="445"/>
      <c r="U280" s="193" t="b">
        <f t="shared" si="63"/>
        <v>1</v>
      </c>
      <c r="V280" s="384" t="str">
        <f t="shared" si="32"/>
        <v>No</v>
      </c>
    </row>
    <row r="281" spans="1:22" x14ac:dyDescent="0.25">
      <c r="A281" s="48">
        <v>274</v>
      </c>
      <c r="D281" s="114">
        <f t="shared" si="34"/>
        <v>0</v>
      </c>
      <c r="G281" s="25">
        <f t="shared" si="53"/>
        <v>2018</v>
      </c>
      <c r="H281" s="450"/>
      <c r="I281" s="334"/>
      <c r="J281" s="444"/>
      <c r="K281" s="312"/>
      <c r="L281" s="445"/>
      <c r="M281" s="445"/>
      <c r="N281" s="445"/>
      <c r="O281" s="445"/>
      <c r="P281" s="445"/>
      <c r="Q281" s="445"/>
      <c r="R281" s="445"/>
      <c r="S281" s="453">
        <f t="shared" si="62"/>
        <v>0</v>
      </c>
      <c r="T281" s="445"/>
      <c r="U281" s="193" t="b">
        <f t="shared" si="63"/>
        <v>1</v>
      </c>
      <c r="V281" s="384" t="str">
        <f t="shared" si="32"/>
        <v>No</v>
      </c>
    </row>
    <row r="282" spans="1:22" x14ac:dyDescent="0.25">
      <c r="A282" s="107">
        <v>275</v>
      </c>
      <c r="D282" s="114">
        <f t="shared" si="34"/>
        <v>0</v>
      </c>
      <c r="G282" s="25">
        <f t="shared" si="53"/>
        <v>2018</v>
      </c>
      <c r="H282" s="450"/>
      <c r="I282" s="334"/>
      <c r="J282" s="444"/>
      <c r="K282" s="312"/>
      <c r="L282" s="445"/>
      <c r="M282" s="445"/>
      <c r="N282" s="445"/>
      <c r="O282" s="445"/>
      <c r="P282" s="445"/>
      <c r="Q282" s="445"/>
      <c r="R282" s="445"/>
      <c r="S282" s="453">
        <f t="shared" si="62"/>
        <v>0</v>
      </c>
      <c r="T282" s="445"/>
      <c r="U282" s="193" t="b">
        <f t="shared" si="63"/>
        <v>1</v>
      </c>
      <c r="V282" s="384" t="str">
        <f t="shared" si="32"/>
        <v>No</v>
      </c>
    </row>
    <row r="283" spans="1:22" x14ac:dyDescent="0.25">
      <c r="A283" s="48">
        <v>276</v>
      </c>
      <c r="D283" s="114">
        <f t="shared" si="34"/>
        <v>0</v>
      </c>
      <c r="G283" s="25">
        <f t="shared" si="53"/>
        <v>2018</v>
      </c>
      <c r="H283" s="450"/>
      <c r="I283" s="334"/>
      <c r="J283" s="444"/>
      <c r="K283" s="312"/>
      <c r="L283" s="445"/>
      <c r="M283" s="445"/>
      <c r="N283" s="445"/>
      <c r="O283" s="445"/>
      <c r="P283" s="445"/>
      <c r="Q283" s="445"/>
      <c r="R283" s="445"/>
      <c r="S283" s="453">
        <f t="shared" si="62"/>
        <v>0</v>
      </c>
      <c r="T283" s="445"/>
      <c r="U283" s="193" t="b">
        <f t="shared" si="63"/>
        <v>1</v>
      </c>
      <c r="V283" s="384" t="str">
        <f t="shared" si="32"/>
        <v>No</v>
      </c>
    </row>
    <row r="284" spans="1:22" x14ac:dyDescent="0.25">
      <c r="A284" s="107">
        <v>277</v>
      </c>
      <c r="D284" s="114">
        <f t="shared" si="34"/>
        <v>0</v>
      </c>
      <c r="G284" s="25">
        <f t="shared" si="53"/>
        <v>2018</v>
      </c>
      <c r="H284" s="450"/>
      <c r="I284" s="334"/>
      <c r="J284" s="444"/>
      <c r="K284" s="312"/>
      <c r="L284" s="445"/>
      <c r="M284" s="445"/>
      <c r="N284" s="445"/>
      <c r="O284" s="445"/>
      <c r="P284" s="445"/>
      <c r="Q284" s="445"/>
      <c r="R284" s="445"/>
      <c r="S284" s="453">
        <f t="shared" si="62"/>
        <v>0</v>
      </c>
      <c r="T284" s="445"/>
      <c r="U284" s="193" t="b">
        <f t="shared" si="63"/>
        <v>1</v>
      </c>
      <c r="V284" s="384" t="str">
        <f t="shared" si="32"/>
        <v>No</v>
      </c>
    </row>
    <row r="285" spans="1:22" x14ac:dyDescent="0.25">
      <c r="A285" s="48">
        <v>278</v>
      </c>
      <c r="D285" s="114">
        <f t="shared" si="34"/>
        <v>0</v>
      </c>
      <c r="G285" s="25">
        <f t="shared" si="53"/>
        <v>2018</v>
      </c>
      <c r="H285" s="192"/>
      <c r="I285" s="334"/>
      <c r="J285" s="296"/>
      <c r="K285" s="312"/>
      <c r="L285" s="313"/>
      <c r="M285" s="313"/>
      <c r="N285" s="313"/>
      <c r="O285" s="313"/>
      <c r="P285" s="313"/>
      <c r="Q285" s="313"/>
      <c r="R285" s="313"/>
      <c r="S285" s="453">
        <f t="shared" si="62"/>
        <v>0</v>
      </c>
      <c r="T285" s="313"/>
      <c r="U285" s="193" t="b">
        <f t="shared" si="63"/>
        <v>1</v>
      </c>
      <c r="V285" s="384" t="str">
        <f t="shared" si="32"/>
        <v>No</v>
      </c>
    </row>
    <row r="286" spans="1:22" x14ac:dyDescent="0.25">
      <c r="A286" s="107">
        <v>279</v>
      </c>
      <c r="D286" s="114">
        <f t="shared" si="34"/>
        <v>0</v>
      </c>
      <c r="G286" s="25">
        <f t="shared" si="53"/>
        <v>2018</v>
      </c>
      <c r="H286" s="332"/>
      <c r="I286" s="334"/>
      <c r="J286" s="333"/>
      <c r="K286" s="312"/>
      <c r="L286" s="313"/>
      <c r="M286" s="313"/>
      <c r="N286" s="313"/>
      <c r="O286" s="313"/>
      <c r="P286" s="313"/>
      <c r="Q286" s="313"/>
      <c r="R286" s="313"/>
      <c r="S286" s="453">
        <f t="shared" si="62"/>
        <v>0</v>
      </c>
      <c r="T286" s="313"/>
      <c r="U286" s="193" t="b">
        <f t="shared" si="63"/>
        <v>1</v>
      </c>
      <c r="V286" s="384" t="str">
        <f t="shared" si="32"/>
        <v>No</v>
      </c>
    </row>
    <row r="287" spans="1:22" x14ac:dyDescent="0.25">
      <c r="A287" s="48">
        <v>280</v>
      </c>
      <c r="D287" s="114">
        <f t="shared" si="34"/>
        <v>0</v>
      </c>
      <c r="G287" s="25">
        <f t="shared" si="53"/>
        <v>2018</v>
      </c>
      <c r="H287" s="198" t="s">
        <v>706</v>
      </c>
      <c r="I287" s="335"/>
      <c r="J287" s="293" t="s">
        <v>707</v>
      </c>
      <c r="K287" s="303" t="s">
        <v>658</v>
      </c>
      <c r="L287" s="338">
        <f>SUM(L267:L286)</f>
        <v>0</v>
      </c>
      <c r="M287" s="338">
        <f t="shared" ref="M287" si="64">SUM(M267:M286)</f>
        <v>0</v>
      </c>
      <c r="N287" s="338">
        <f t="shared" ref="N287" si="65">SUM(N267:N286)</f>
        <v>0</v>
      </c>
      <c r="O287" s="338">
        <f t="shared" ref="O287" si="66">SUM(O267:O286)</f>
        <v>0</v>
      </c>
      <c r="P287" s="338">
        <f t="shared" ref="P287" si="67">SUM(P267:P286)</f>
        <v>0</v>
      </c>
      <c r="Q287" s="338">
        <f t="shared" ref="Q287" si="68">SUM(Q267:Q286)</f>
        <v>0</v>
      </c>
      <c r="R287" s="338">
        <f t="shared" ref="R287" si="69">SUM(R267:R286)</f>
        <v>0</v>
      </c>
      <c r="S287" s="338">
        <f t="shared" ref="S287" si="70">SUM(S267:S286)</f>
        <v>0</v>
      </c>
      <c r="T287" s="338">
        <f t="shared" ref="T287" si="71">SUM(T267:T286)</f>
        <v>0</v>
      </c>
      <c r="U287" s="193" t="b">
        <f>IF((COUNTBLANK(H287:T287))=13,TRUE,IF((COUNTBLANK(K287:M287))=0,IF(COUNTBLANK(P287:S287)=0,IF(S287=0,IF(ISBLANK(T287),FALSE,TRUE),TRUE))))</f>
        <v>1</v>
      </c>
      <c r="V287" s="384" t="str">
        <f t="shared" si="32"/>
        <v>No</v>
      </c>
    </row>
    <row r="288" spans="1:22" x14ac:dyDescent="0.25">
      <c r="A288" s="107">
        <v>281</v>
      </c>
      <c r="D288" s="114">
        <f t="shared" si="34"/>
        <v>0</v>
      </c>
      <c r="G288" s="25">
        <f t="shared" si="53"/>
        <v>2018</v>
      </c>
      <c r="H288" s="197"/>
      <c r="I288" s="334"/>
      <c r="J288" s="294"/>
      <c r="K288" s="312"/>
      <c r="L288" s="313"/>
      <c r="M288" s="313"/>
      <c r="N288" s="313"/>
      <c r="O288" s="313"/>
      <c r="P288" s="313"/>
      <c r="Q288" s="313"/>
      <c r="R288" s="313"/>
      <c r="S288" s="453">
        <f t="shared" si="62"/>
        <v>0</v>
      </c>
      <c r="T288" s="313"/>
      <c r="U288" s="193" t="b">
        <f t="shared" ref="U288:U307" si="72">IF((COUNTBLANK(H288:T288))=12,TRUE,IF((COUNTBLANK(J288:M288))=0,IF(COUNTBLANK(P288:S288)=0,IF(S288=0,IF(ISBLANK(T288),FALSE,TRUE),TRUE))))</f>
        <v>1</v>
      </c>
      <c r="V288" s="384" t="str">
        <f t="shared" si="32"/>
        <v>No</v>
      </c>
    </row>
    <row r="289" spans="1:22" x14ac:dyDescent="0.25">
      <c r="A289" s="48">
        <v>282</v>
      </c>
      <c r="D289" s="114">
        <f t="shared" si="34"/>
        <v>0</v>
      </c>
      <c r="G289" s="25">
        <f t="shared" si="53"/>
        <v>2018</v>
      </c>
      <c r="H289" s="192"/>
      <c r="I289" s="334"/>
      <c r="J289" s="296"/>
      <c r="K289" s="312"/>
      <c r="L289" s="313"/>
      <c r="M289" s="313"/>
      <c r="N289" s="313"/>
      <c r="O289" s="313"/>
      <c r="P289" s="313"/>
      <c r="Q289" s="313"/>
      <c r="R289" s="313"/>
      <c r="S289" s="453">
        <f t="shared" si="62"/>
        <v>0</v>
      </c>
      <c r="T289" s="313"/>
      <c r="U289" s="193" t="b">
        <f t="shared" si="72"/>
        <v>1</v>
      </c>
      <c r="V289" s="384" t="str">
        <f t="shared" si="32"/>
        <v>No</v>
      </c>
    </row>
    <row r="290" spans="1:22" x14ac:dyDescent="0.25">
      <c r="A290" s="107">
        <v>283</v>
      </c>
      <c r="D290" s="114">
        <f t="shared" ref="D290:D353" si="73">IF($V290="Yes",1,0)</f>
        <v>0</v>
      </c>
      <c r="G290" s="25">
        <f t="shared" si="53"/>
        <v>2018</v>
      </c>
      <c r="H290" s="450"/>
      <c r="I290" s="334"/>
      <c r="J290" s="444"/>
      <c r="K290" s="312"/>
      <c r="L290" s="445"/>
      <c r="M290" s="445"/>
      <c r="N290" s="445"/>
      <c r="O290" s="445"/>
      <c r="P290" s="445"/>
      <c r="Q290" s="445"/>
      <c r="R290" s="445"/>
      <c r="S290" s="453">
        <f t="shared" si="62"/>
        <v>0</v>
      </c>
      <c r="T290" s="445"/>
      <c r="U290" s="193" t="b">
        <f t="shared" si="72"/>
        <v>1</v>
      </c>
      <c r="V290" s="384" t="str">
        <f t="shared" si="32"/>
        <v>No</v>
      </c>
    </row>
    <row r="291" spans="1:22" x14ac:dyDescent="0.25">
      <c r="A291" s="48">
        <v>284</v>
      </c>
      <c r="D291" s="114">
        <f t="shared" si="73"/>
        <v>0</v>
      </c>
      <c r="G291" s="25">
        <f t="shared" si="53"/>
        <v>2018</v>
      </c>
      <c r="H291" s="450"/>
      <c r="I291" s="334"/>
      <c r="J291" s="444"/>
      <c r="K291" s="312"/>
      <c r="L291" s="445"/>
      <c r="M291" s="445"/>
      <c r="N291" s="445"/>
      <c r="O291" s="445"/>
      <c r="P291" s="445"/>
      <c r="Q291" s="445"/>
      <c r="R291" s="445"/>
      <c r="S291" s="453">
        <f t="shared" si="62"/>
        <v>0</v>
      </c>
      <c r="T291" s="445"/>
      <c r="U291" s="193" t="b">
        <f t="shared" si="72"/>
        <v>1</v>
      </c>
      <c r="V291" s="384" t="str">
        <f t="shared" si="32"/>
        <v>No</v>
      </c>
    </row>
    <row r="292" spans="1:22" x14ac:dyDescent="0.25">
      <c r="A292" s="107">
        <v>285</v>
      </c>
      <c r="D292" s="114">
        <f t="shared" si="73"/>
        <v>0</v>
      </c>
      <c r="G292" s="25">
        <f t="shared" si="53"/>
        <v>2018</v>
      </c>
      <c r="H292" s="450"/>
      <c r="I292" s="334"/>
      <c r="J292" s="444"/>
      <c r="K292" s="312"/>
      <c r="L292" s="445"/>
      <c r="M292" s="445"/>
      <c r="N292" s="445"/>
      <c r="O292" s="445"/>
      <c r="P292" s="445"/>
      <c r="Q292" s="445"/>
      <c r="R292" s="445"/>
      <c r="S292" s="453">
        <f t="shared" si="62"/>
        <v>0</v>
      </c>
      <c r="T292" s="445"/>
      <c r="U292" s="193" t="b">
        <f t="shared" si="72"/>
        <v>1</v>
      </c>
      <c r="V292" s="384" t="str">
        <f t="shared" si="32"/>
        <v>No</v>
      </c>
    </row>
    <row r="293" spans="1:22" x14ac:dyDescent="0.25">
      <c r="A293" s="48">
        <v>286</v>
      </c>
      <c r="D293" s="114">
        <f t="shared" si="73"/>
        <v>0</v>
      </c>
      <c r="G293" s="25">
        <f t="shared" si="53"/>
        <v>2018</v>
      </c>
      <c r="H293" s="450"/>
      <c r="I293" s="334"/>
      <c r="J293" s="444"/>
      <c r="K293" s="312"/>
      <c r="L293" s="445"/>
      <c r="M293" s="445"/>
      <c r="N293" s="445"/>
      <c r="O293" s="445"/>
      <c r="P293" s="445"/>
      <c r="Q293" s="445"/>
      <c r="R293" s="445"/>
      <c r="S293" s="453">
        <f t="shared" si="62"/>
        <v>0</v>
      </c>
      <c r="T293" s="445"/>
      <c r="U293" s="193" t="b">
        <f t="shared" si="72"/>
        <v>1</v>
      </c>
      <c r="V293" s="384" t="str">
        <f t="shared" si="32"/>
        <v>No</v>
      </c>
    </row>
    <row r="294" spans="1:22" x14ac:dyDescent="0.25">
      <c r="A294" s="107">
        <v>287</v>
      </c>
      <c r="D294" s="114">
        <f t="shared" si="73"/>
        <v>0</v>
      </c>
      <c r="G294" s="25">
        <f t="shared" si="53"/>
        <v>2018</v>
      </c>
      <c r="H294" s="450"/>
      <c r="I294" s="334"/>
      <c r="J294" s="444"/>
      <c r="K294" s="312"/>
      <c r="L294" s="445"/>
      <c r="M294" s="445"/>
      <c r="N294" s="445"/>
      <c r="O294" s="445"/>
      <c r="P294" s="445"/>
      <c r="Q294" s="445"/>
      <c r="R294" s="445"/>
      <c r="S294" s="453">
        <f t="shared" si="62"/>
        <v>0</v>
      </c>
      <c r="T294" s="445"/>
      <c r="U294" s="193" t="b">
        <f t="shared" si="72"/>
        <v>1</v>
      </c>
      <c r="V294" s="384" t="str">
        <f t="shared" si="32"/>
        <v>No</v>
      </c>
    </row>
    <row r="295" spans="1:22" x14ac:dyDescent="0.25">
      <c r="A295" s="48">
        <v>288</v>
      </c>
      <c r="D295" s="114">
        <f t="shared" si="73"/>
        <v>0</v>
      </c>
      <c r="G295" s="25">
        <f t="shared" si="53"/>
        <v>2018</v>
      </c>
      <c r="H295" s="450"/>
      <c r="I295" s="334"/>
      <c r="J295" s="444"/>
      <c r="K295" s="312"/>
      <c r="L295" s="445"/>
      <c r="M295" s="445"/>
      <c r="N295" s="445"/>
      <c r="O295" s="445"/>
      <c r="P295" s="445"/>
      <c r="Q295" s="445"/>
      <c r="R295" s="445"/>
      <c r="S295" s="453">
        <f t="shared" si="62"/>
        <v>0</v>
      </c>
      <c r="T295" s="445"/>
      <c r="U295" s="193" t="b">
        <f t="shared" si="72"/>
        <v>1</v>
      </c>
      <c r="V295" s="384" t="str">
        <f t="shared" si="32"/>
        <v>No</v>
      </c>
    </row>
    <row r="296" spans="1:22" x14ac:dyDescent="0.25">
      <c r="A296" s="107">
        <v>289</v>
      </c>
      <c r="D296" s="114">
        <f t="shared" si="73"/>
        <v>0</v>
      </c>
      <c r="G296" s="25">
        <f t="shared" si="53"/>
        <v>2018</v>
      </c>
      <c r="H296" s="450"/>
      <c r="I296" s="334"/>
      <c r="J296" s="444"/>
      <c r="K296" s="312"/>
      <c r="L296" s="445"/>
      <c r="M296" s="445"/>
      <c r="N296" s="445"/>
      <c r="O296" s="445"/>
      <c r="P296" s="445"/>
      <c r="Q296" s="445"/>
      <c r="R296" s="445"/>
      <c r="S296" s="453">
        <f t="shared" si="62"/>
        <v>0</v>
      </c>
      <c r="T296" s="445"/>
      <c r="U296" s="193" t="b">
        <f t="shared" si="72"/>
        <v>1</v>
      </c>
      <c r="V296" s="384" t="str">
        <f t="shared" si="32"/>
        <v>No</v>
      </c>
    </row>
    <row r="297" spans="1:22" x14ac:dyDescent="0.25">
      <c r="A297" s="48">
        <v>290</v>
      </c>
      <c r="D297" s="114">
        <f t="shared" si="73"/>
        <v>0</v>
      </c>
      <c r="G297" s="25">
        <f t="shared" si="53"/>
        <v>2018</v>
      </c>
      <c r="H297" s="450"/>
      <c r="I297" s="334"/>
      <c r="J297" s="444"/>
      <c r="K297" s="312"/>
      <c r="L297" s="445"/>
      <c r="M297" s="445"/>
      <c r="N297" s="445"/>
      <c r="O297" s="445"/>
      <c r="P297" s="445"/>
      <c r="Q297" s="445"/>
      <c r="R297" s="445"/>
      <c r="S297" s="453">
        <f t="shared" si="62"/>
        <v>0</v>
      </c>
      <c r="T297" s="445"/>
      <c r="U297" s="193" t="b">
        <f t="shared" si="72"/>
        <v>1</v>
      </c>
      <c r="V297" s="384" t="str">
        <f t="shared" si="32"/>
        <v>No</v>
      </c>
    </row>
    <row r="298" spans="1:22" x14ac:dyDescent="0.25">
      <c r="A298" s="107">
        <v>291</v>
      </c>
      <c r="D298" s="114">
        <f t="shared" si="73"/>
        <v>0</v>
      </c>
      <c r="G298" s="25">
        <f t="shared" si="53"/>
        <v>2018</v>
      </c>
      <c r="H298" s="450"/>
      <c r="I298" s="334"/>
      <c r="J298" s="444"/>
      <c r="K298" s="312"/>
      <c r="L298" s="445"/>
      <c r="M298" s="445"/>
      <c r="N298" s="445"/>
      <c r="O298" s="445"/>
      <c r="P298" s="445"/>
      <c r="Q298" s="445"/>
      <c r="R298" s="445"/>
      <c r="S298" s="453">
        <f t="shared" si="62"/>
        <v>0</v>
      </c>
      <c r="T298" s="445"/>
      <c r="U298" s="193" t="b">
        <f t="shared" si="72"/>
        <v>1</v>
      </c>
      <c r="V298" s="384" t="str">
        <f t="shared" si="32"/>
        <v>No</v>
      </c>
    </row>
    <row r="299" spans="1:22" x14ac:dyDescent="0.25">
      <c r="A299" s="48">
        <v>292</v>
      </c>
      <c r="D299" s="114">
        <f t="shared" si="73"/>
        <v>0</v>
      </c>
      <c r="G299" s="25">
        <f t="shared" si="53"/>
        <v>2018</v>
      </c>
      <c r="H299" s="450"/>
      <c r="I299" s="334"/>
      <c r="J299" s="444"/>
      <c r="K299" s="312"/>
      <c r="L299" s="445"/>
      <c r="M299" s="445"/>
      <c r="N299" s="445"/>
      <c r="O299" s="445"/>
      <c r="P299" s="445"/>
      <c r="Q299" s="445"/>
      <c r="R299" s="445"/>
      <c r="S299" s="453">
        <f t="shared" si="62"/>
        <v>0</v>
      </c>
      <c r="T299" s="445"/>
      <c r="U299" s="193" t="b">
        <f t="shared" si="72"/>
        <v>1</v>
      </c>
      <c r="V299" s="384" t="str">
        <f t="shared" si="32"/>
        <v>No</v>
      </c>
    </row>
    <row r="300" spans="1:22" x14ac:dyDescent="0.25">
      <c r="A300" s="107">
        <v>293</v>
      </c>
      <c r="D300" s="114">
        <f t="shared" si="73"/>
        <v>0</v>
      </c>
      <c r="G300" s="25">
        <f t="shared" si="53"/>
        <v>2018</v>
      </c>
      <c r="H300" s="450"/>
      <c r="I300" s="334"/>
      <c r="J300" s="444"/>
      <c r="K300" s="312"/>
      <c r="L300" s="445"/>
      <c r="M300" s="445"/>
      <c r="N300" s="445"/>
      <c r="O300" s="445"/>
      <c r="P300" s="445"/>
      <c r="Q300" s="445"/>
      <c r="R300" s="445"/>
      <c r="S300" s="453">
        <f t="shared" si="62"/>
        <v>0</v>
      </c>
      <c r="T300" s="445"/>
      <c r="U300" s="193" t="b">
        <f t="shared" si="72"/>
        <v>1</v>
      </c>
      <c r="V300" s="384" t="str">
        <f t="shared" si="32"/>
        <v>No</v>
      </c>
    </row>
    <row r="301" spans="1:22" x14ac:dyDescent="0.25">
      <c r="A301" s="48">
        <v>294</v>
      </c>
      <c r="D301" s="114">
        <f t="shared" si="73"/>
        <v>0</v>
      </c>
      <c r="G301" s="25">
        <f t="shared" si="53"/>
        <v>2018</v>
      </c>
      <c r="H301" s="450"/>
      <c r="I301" s="334"/>
      <c r="J301" s="444"/>
      <c r="K301" s="312"/>
      <c r="L301" s="445"/>
      <c r="M301" s="445"/>
      <c r="N301" s="445"/>
      <c r="O301" s="445"/>
      <c r="P301" s="445"/>
      <c r="Q301" s="445"/>
      <c r="R301" s="445"/>
      <c r="S301" s="453">
        <f t="shared" si="62"/>
        <v>0</v>
      </c>
      <c r="T301" s="445"/>
      <c r="U301" s="193" t="b">
        <f t="shared" si="72"/>
        <v>1</v>
      </c>
      <c r="V301" s="384" t="str">
        <f t="shared" si="32"/>
        <v>No</v>
      </c>
    </row>
    <row r="302" spans="1:22" x14ac:dyDescent="0.25">
      <c r="A302" s="107">
        <v>295</v>
      </c>
      <c r="D302" s="114">
        <f t="shared" si="73"/>
        <v>0</v>
      </c>
      <c r="G302" s="25">
        <f t="shared" si="53"/>
        <v>2018</v>
      </c>
      <c r="H302" s="450"/>
      <c r="I302" s="334"/>
      <c r="J302" s="444"/>
      <c r="K302" s="312"/>
      <c r="L302" s="445"/>
      <c r="M302" s="445"/>
      <c r="N302" s="445"/>
      <c r="O302" s="445"/>
      <c r="P302" s="445"/>
      <c r="Q302" s="445"/>
      <c r="R302" s="445"/>
      <c r="S302" s="453">
        <f t="shared" si="62"/>
        <v>0</v>
      </c>
      <c r="T302" s="445"/>
      <c r="U302" s="193" t="b">
        <f t="shared" si="72"/>
        <v>1</v>
      </c>
      <c r="V302" s="384" t="str">
        <f t="shared" si="32"/>
        <v>No</v>
      </c>
    </row>
    <row r="303" spans="1:22" x14ac:dyDescent="0.25">
      <c r="A303" s="48">
        <v>296</v>
      </c>
      <c r="D303" s="114">
        <f t="shared" si="73"/>
        <v>0</v>
      </c>
      <c r="G303" s="25">
        <f t="shared" si="53"/>
        <v>2018</v>
      </c>
      <c r="H303" s="450"/>
      <c r="I303" s="334"/>
      <c r="J303" s="444"/>
      <c r="K303" s="312"/>
      <c r="L303" s="445"/>
      <c r="M303" s="445"/>
      <c r="N303" s="445"/>
      <c r="O303" s="445"/>
      <c r="P303" s="445"/>
      <c r="Q303" s="445"/>
      <c r="R303" s="445"/>
      <c r="S303" s="453">
        <f t="shared" si="62"/>
        <v>0</v>
      </c>
      <c r="T303" s="445"/>
      <c r="U303" s="193" t="b">
        <f t="shared" si="72"/>
        <v>1</v>
      </c>
      <c r="V303" s="384" t="str">
        <f t="shared" si="32"/>
        <v>No</v>
      </c>
    </row>
    <row r="304" spans="1:22" x14ac:dyDescent="0.25">
      <c r="A304" s="107">
        <v>297</v>
      </c>
      <c r="D304" s="114">
        <f t="shared" si="73"/>
        <v>0</v>
      </c>
      <c r="G304" s="25">
        <f t="shared" si="53"/>
        <v>2018</v>
      </c>
      <c r="H304" s="450"/>
      <c r="I304" s="334"/>
      <c r="J304" s="444"/>
      <c r="K304" s="312"/>
      <c r="L304" s="445"/>
      <c r="M304" s="445"/>
      <c r="N304" s="445"/>
      <c r="O304" s="445"/>
      <c r="P304" s="445"/>
      <c r="Q304" s="445"/>
      <c r="R304" s="445"/>
      <c r="S304" s="453">
        <f t="shared" si="62"/>
        <v>0</v>
      </c>
      <c r="T304" s="445"/>
      <c r="U304" s="193" t="b">
        <f t="shared" si="72"/>
        <v>1</v>
      </c>
      <c r="V304" s="384" t="str">
        <f t="shared" si="32"/>
        <v>No</v>
      </c>
    </row>
    <row r="305" spans="1:22" x14ac:dyDescent="0.25">
      <c r="A305" s="48">
        <v>298</v>
      </c>
      <c r="D305" s="114">
        <f t="shared" si="73"/>
        <v>0</v>
      </c>
      <c r="G305" s="25">
        <f t="shared" si="53"/>
        <v>2018</v>
      </c>
      <c r="H305" s="450"/>
      <c r="I305" s="334"/>
      <c r="J305" s="444"/>
      <c r="K305" s="312"/>
      <c r="L305" s="445"/>
      <c r="M305" s="445"/>
      <c r="N305" s="445"/>
      <c r="O305" s="445"/>
      <c r="P305" s="445"/>
      <c r="Q305" s="445"/>
      <c r="R305" s="445"/>
      <c r="S305" s="453">
        <f t="shared" si="62"/>
        <v>0</v>
      </c>
      <c r="T305" s="445"/>
      <c r="U305" s="193" t="b">
        <f t="shared" si="72"/>
        <v>1</v>
      </c>
      <c r="V305" s="384" t="str">
        <f t="shared" si="32"/>
        <v>No</v>
      </c>
    </row>
    <row r="306" spans="1:22" x14ac:dyDescent="0.25">
      <c r="A306" s="107">
        <v>299</v>
      </c>
      <c r="D306" s="114">
        <f t="shared" si="73"/>
        <v>0</v>
      </c>
      <c r="G306" s="25">
        <f t="shared" si="53"/>
        <v>2018</v>
      </c>
      <c r="H306" s="192"/>
      <c r="I306" s="334"/>
      <c r="J306" s="296"/>
      <c r="K306" s="312"/>
      <c r="L306" s="313"/>
      <c r="M306" s="313"/>
      <c r="N306" s="313"/>
      <c r="O306" s="313"/>
      <c r="P306" s="313"/>
      <c r="Q306" s="313"/>
      <c r="R306" s="313"/>
      <c r="S306" s="453">
        <f t="shared" si="62"/>
        <v>0</v>
      </c>
      <c r="T306" s="313"/>
      <c r="U306" s="193" t="b">
        <f t="shared" si="72"/>
        <v>1</v>
      </c>
      <c r="V306" s="384" t="str">
        <f t="shared" si="32"/>
        <v>No</v>
      </c>
    </row>
    <row r="307" spans="1:22" x14ac:dyDescent="0.25">
      <c r="A307" s="48">
        <v>300</v>
      </c>
      <c r="D307" s="114">
        <f t="shared" si="73"/>
        <v>0</v>
      </c>
      <c r="G307" s="25">
        <f t="shared" si="53"/>
        <v>2018</v>
      </c>
      <c r="H307" s="196"/>
      <c r="I307" s="334"/>
      <c r="J307" s="292"/>
      <c r="K307" s="312"/>
      <c r="L307" s="313"/>
      <c r="M307" s="313"/>
      <c r="N307" s="313"/>
      <c r="O307" s="313"/>
      <c r="P307" s="313"/>
      <c r="Q307" s="313"/>
      <c r="R307" s="313"/>
      <c r="S307" s="453">
        <f t="shared" si="62"/>
        <v>0</v>
      </c>
      <c r="T307" s="313"/>
      <c r="U307" s="193" t="b">
        <f t="shared" si="72"/>
        <v>1</v>
      </c>
      <c r="V307" s="384" t="str">
        <f t="shared" si="32"/>
        <v>No</v>
      </c>
    </row>
    <row r="308" spans="1:22" x14ac:dyDescent="0.25">
      <c r="A308" s="107">
        <v>301</v>
      </c>
      <c r="D308" s="114">
        <f t="shared" si="73"/>
        <v>0</v>
      </c>
      <c r="G308" s="25">
        <f t="shared" si="53"/>
        <v>2018</v>
      </c>
      <c r="H308" s="198" t="s">
        <v>708</v>
      </c>
      <c r="I308" s="335"/>
      <c r="J308" s="293" t="s">
        <v>709</v>
      </c>
      <c r="K308" s="306" t="s">
        <v>658</v>
      </c>
      <c r="L308" s="339">
        <f>SUM(L288:L307)</f>
        <v>0</v>
      </c>
      <c r="M308" s="338">
        <f t="shared" ref="M308" si="74">SUM(M288:M307)</f>
        <v>0</v>
      </c>
      <c r="N308" s="338">
        <f t="shared" ref="N308" si="75">SUM(N288:N307)</f>
        <v>0</v>
      </c>
      <c r="O308" s="338">
        <f t="shared" ref="O308" si="76">SUM(O288:O307)</f>
        <v>0</v>
      </c>
      <c r="P308" s="338">
        <f t="shared" ref="P308" si="77">SUM(P288:P307)</f>
        <v>0</v>
      </c>
      <c r="Q308" s="338">
        <f t="shared" ref="Q308" si="78">SUM(Q288:Q307)</f>
        <v>0</v>
      </c>
      <c r="R308" s="338">
        <f t="shared" ref="R308" si="79">SUM(R288:R307)</f>
        <v>0</v>
      </c>
      <c r="S308" s="338">
        <f t="shared" ref="S308" si="80">SUM(S288:S307)</f>
        <v>0</v>
      </c>
      <c r="T308" s="338">
        <f t="shared" ref="T308" si="81">SUM(T288:T307)</f>
        <v>0</v>
      </c>
      <c r="U308" s="193" t="b">
        <f t="shared" ref="U308:U310" si="82">IF((COUNTBLANK(H308:T308))=13,TRUE,IF((COUNTBLANK(J308:M308))=0,IF(COUNTBLANK(P308:S308)=0,IF(S308=0,IF(ISBLANK(T308),FALSE,TRUE),TRUE))))</f>
        <v>1</v>
      </c>
      <c r="V308" s="384" t="str">
        <f t="shared" si="32"/>
        <v>No</v>
      </c>
    </row>
    <row r="309" spans="1:22" x14ac:dyDescent="0.25">
      <c r="A309" s="48">
        <v>302</v>
      </c>
      <c r="D309" s="114">
        <f t="shared" si="73"/>
        <v>0</v>
      </c>
      <c r="G309" s="25">
        <f t="shared" si="53"/>
        <v>2018</v>
      </c>
      <c r="H309" s="198" t="s">
        <v>710</v>
      </c>
      <c r="I309" s="335"/>
      <c r="J309" s="293" t="s">
        <v>711</v>
      </c>
      <c r="K309" s="306" t="s">
        <v>658</v>
      </c>
      <c r="L309" s="339">
        <f>SUM(L287,L308)</f>
        <v>0</v>
      </c>
      <c r="M309" s="338">
        <f t="shared" ref="M309" si="83">SUM(M287,M308)</f>
        <v>0</v>
      </c>
      <c r="N309" s="338">
        <f t="shared" ref="N309" si="84">SUM(N287,N308)</f>
        <v>0</v>
      </c>
      <c r="O309" s="338">
        <f t="shared" ref="O309" si="85">SUM(O287,O308)</f>
        <v>0</v>
      </c>
      <c r="P309" s="338">
        <f t="shared" ref="P309" si="86">SUM(P287,P308)</f>
        <v>0</v>
      </c>
      <c r="Q309" s="338">
        <f t="shared" ref="Q309" si="87">SUM(Q287,Q308)</f>
        <v>0</v>
      </c>
      <c r="R309" s="338">
        <f t="shared" ref="R309" si="88">SUM(R287,R308)</f>
        <v>0</v>
      </c>
      <c r="S309" s="338">
        <f t="shared" ref="S309" si="89">SUM(S287,S308)</f>
        <v>0</v>
      </c>
      <c r="T309" s="338">
        <f t="shared" ref="T309" si="90">SUM(T287,T308)</f>
        <v>0</v>
      </c>
      <c r="U309" s="193" t="b">
        <f t="shared" si="82"/>
        <v>1</v>
      </c>
      <c r="V309" s="384" t="str">
        <f t="shared" si="32"/>
        <v>No</v>
      </c>
    </row>
    <row r="310" spans="1:22" x14ac:dyDescent="0.25">
      <c r="A310" s="107">
        <v>303</v>
      </c>
      <c r="D310" s="114">
        <f t="shared" si="73"/>
        <v>0</v>
      </c>
      <c r="G310" s="25">
        <f t="shared" si="53"/>
        <v>2018</v>
      </c>
      <c r="H310" s="198" t="s">
        <v>713</v>
      </c>
      <c r="I310" s="335"/>
      <c r="J310" s="293" t="s">
        <v>712</v>
      </c>
      <c r="K310" s="306" t="s">
        <v>658</v>
      </c>
      <c r="L310" s="339">
        <f t="shared" ref="L310:T310" si="91">SUM(L223,L266,L309)</f>
        <v>0</v>
      </c>
      <c r="M310" s="338">
        <f t="shared" si="91"/>
        <v>0</v>
      </c>
      <c r="N310" s="338">
        <f t="shared" si="91"/>
        <v>0</v>
      </c>
      <c r="O310" s="338">
        <f t="shared" si="91"/>
        <v>0</v>
      </c>
      <c r="P310" s="338">
        <f t="shared" si="91"/>
        <v>0</v>
      </c>
      <c r="Q310" s="338">
        <f t="shared" si="91"/>
        <v>0</v>
      </c>
      <c r="R310" s="338">
        <f t="shared" si="91"/>
        <v>0</v>
      </c>
      <c r="S310" s="338">
        <f t="shared" si="91"/>
        <v>0</v>
      </c>
      <c r="T310" s="338">
        <f t="shared" si="91"/>
        <v>0</v>
      </c>
      <c r="U310" s="193" t="b">
        <f t="shared" si="82"/>
        <v>1</v>
      </c>
      <c r="V310" s="384" t="str">
        <f t="shared" si="32"/>
        <v>No</v>
      </c>
    </row>
    <row r="311" spans="1:22" x14ac:dyDescent="0.25">
      <c r="A311" s="48">
        <v>304</v>
      </c>
      <c r="D311" s="114">
        <f t="shared" si="73"/>
        <v>0</v>
      </c>
      <c r="G311" s="25">
        <f t="shared" si="53"/>
        <v>2018</v>
      </c>
      <c r="H311" s="197"/>
      <c r="I311" s="334"/>
      <c r="J311" s="294"/>
      <c r="K311" s="312"/>
      <c r="L311" s="313"/>
      <c r="M311" s="313"/>
      <c r="N311" s="313"/>
      <c r="O311" s="313"/>
      <c r="P311" s="313"/>
      <c r="Q311" s="313"/>
      <c r="R311" s="313"/>
      <c r="S311" s="453">
        <f t="shared" ref="S311:S330" si="92">SUM(O311+P311-Q311-R311)</f>
        <v>0</v>
      </c>
      <c r="T311" s="313"/>
      <c r="U311" s="193" t="b">
        <f t="shared" ref="U311" si="93">IF((COUNTBLANK(H311:T311))=12,TRUE,IF((COUNTBLANK(J311:M311))=0,IF(COUNTBLANK(P311:S311)=0,IF(S311=0,IF(ISBLANK(T311),FALSE,TRUE),TRUE))))</f>
        <v>1</v>
      </c>
      <c r="V311" s="384" t="str">
        <f t="shared" si="32"/>
        <v>No</v>
      </c>
    </row>
    <row r="312" spans="1:22" x14ac:dyDescent="0.25">
      <c r="A312" s="107">
        <v>305</v>
      </c>
      <c r="D312" s="114">
        <f t="shared" si="73"/>
        <v>0</v>
      </c>
      <c r="G312" s="25">
        <f t="shared" si="53"/>
        <v>2018</v>
      </c>
      <c r="H312" s="192"/>
      <c r="I312" s="334"/>
      <c r="J312" s="296"/>
      <c r="K312" s="312"/>
      <c r="L312" s="313"/>
      <c r="M312" s="313"/>
      <c r="N312" s="313"/>
      <c r="O312" s="313"/>
      <c r="P312" s="313"/>
      <c r="Q312" s="313"/>
      <c r="R312" s="313"/>
      <c r="S312" s="453">
        <f t="shared" si="92"/>
        <v>0</v>
      </c>
      <c r="T312" s="313"/>
      <c r="U312" s="193" t="b">
        <f t="shared" ref="U312:U330" si="94">IF((COUNTBLANK(H312:T312))=12,TRUE,IF((COUNTBLANK(J312:M312))=0,IF(COUNTBLANK(P312:S312)=0,IF(S312=0,IF(ISBLANK(T312),FALSE,TRUE),TRUE))))</f>
        <v>1</v>
      </c>
      <c r="V312" s="384" t="str">
        <f t="shared" si="32"/>
        <v>No</v>
      </c>
    </row>
    <row r="313" spans="1:22" x14ac:dyDescent="0.25">
      <c r="A313" s="48">
        <v>306</v>
      </c>
      <c r="D313" s="114">
        <f t="shared" si="73"/>
        <v>0</v>
      </c>
      <c r="G313" s="25">
        <f t="shared" si="53"/>
        <v>2018</v>
      </c>
      <c r="H313" s="450"/>
      <c r="I313" s="334"/>
      <c r="J313" s="444"/>
      <c r="K313" s="312"/>
      <c r="L313" s="445"/>
      <c r="M313" s="445"/>
      <c r="N313" s="445"/>
      <c r="O313" s="445"/>
      <c r="P313" s="445"/>
      <c r="Q313" s="445"/>
      <c r="R313" s="445"/>
      <c r="S313" s="453">
        <f t="shared" si="92"/>
        <v>0</v>
      </c>
      <c r="T313" s="445"/>
      <c r="U313" s="193" t="b">
        <f t="shared" si="94"/>
        <v>1</v>
      </c>
      <c r="V313" s="384" t="str">
        <f t="shared" si="32"/>
        <v>No</v>
      </c>
    </row>
    <row r="314" spans="1:22" x14ac:dyDescent="0.25">
      <c r="A314" s="107">
        <v>307</v>
      </c>
      <c r="D314" s="114">
        <f t="shared" si="73"/>
        <v>0</v>
      </c>
      <c r="G314" s="25">
        <f t="shared" si="53"/>
        <v>2018</v>
      </c>
      <c r="H314" s="450"/>
      <c r="I314" s="334"/>
      <c r="J314" s="444"/>
      <c r="K314" s="312"/>
      <c r="L314" s="445"/>
      <c r="M314" s="445"/>
      <c r="N314" s="445"/>
      <c r="O314" s="445"/>
      <c r="P314" s="445"/>
      <c r="Q314" s="445"/>
      <c r="R314" s="445"/>
      <c r="S314" s="453">
        <f t="shared" si="92"/>
        <v>0</v>
      </c>
      <c r="T314" s="445"/>
      <c r="U314" s="193" t="b">
        <f t="shared" si="94"/>
        <v>1</v>
      </c>
      <c r="V314" s="384" t="str">
        <f t="shared" si="32"/>
        <v>No</v>
      </c>
    </row>
    <row r="315" spans="1:22" x14ac:dyDescent="0.25">
      <c r="A315" s="48">
        <v>308</v>
      </c>
      <c r="D315" s="114">
        <f t="shared" si="73"/>
        <v>0</v>
      </c>
      <c r="G315" s="25">
        <f t="shared" si="53"/>
        <v>2018</v>
      </c>
      <c r="H315" s="450"/>
      <c r="I315" s="334"/>
      <c r="J315" s="444"/>
      <c r="K315" s="312"/>
      <c r="L315" s="445"/>
      <c r="M315" s="445"/>
      <c r="N315" s="445"/>
      <c r="O315" s="445"/>
      <c r="P315" s="445"/>
      <c r="Q315" s="445"/>
      <c r="R315" s="445"/>
      <c r="S315" s="453">
        <f t="shared" si="92"/>
        <v>0</v>
      </c>
      <c r="T315" s="445"/>
      <c r="U315" s="193" t="b">
        <f t="shared" si="94"/>
        <v>1</v>
      </c>
      <c r="V315" s="384" t="str">
        <f t="shared" si="32"/>
        <v>No</v>
      </c>
    </row>
    <row r="316" spans="1:22" x14ac:dyDescent="0.25">
      <c r="A316" s="107">
        <v>309</v>
      </c>
      <c r="D316" s="114">
        <f t="shared" si="73"/>
        <v>0</v>
      </c>
      <c r="G316" s="25">
        <f t="shared" si="53"/>
        <v>2018</v>
      </c>
      <c r="H316" s="450"/>
      <c r="I316" s="334"/>
      <c r="J316" s="444"/>
      <c r="K316" s="312"/>
      <c r="L316" s="445"/>
      <c r="M316" s="445"/>
      <c r="N316" s="445"/>
      <c r="O316" s="445"/>
      <c r="P316" s="445"/>
      <c r="Q316" s="445"/>
      <c r="R316" s="445"/>
      <c r="S316" s="453">
        <f t="shared" si="92"/>
        <v>0</v>
      </c>
      <c r="T316" s="445"/>
      <c r="U316" s="193" t="b">
        <f t="shared" si="94"/>
        <v>1</v>
      </c>
      <c r="V316" s="384" t="str">
        <f t="shared" si="32"/>
        <v>No</v>
      </c>
    </row>
    <row r="317" spans="1:22" x14ac:dyDescent="0.25">
      <c r="A317" s="48">
        <v>310</v>
      </c>
      <c r="D317" s="114">
        <f t="shared" si="73"/>
        <v>0</v>
      </c>
      <c r="G317" s="25">
        <f t="shared" si="53"/>
        <v>2018</v>
      </c>
      <c r="H317" s="450"/>
      <c r="I317" s="334"/>
      <c r="J317" s="444"/>
      <c r="K317" s="312"/>
      <c r="L317" s="445"/>
      <c r="M317" s="445"/>
      <c r="N317" s="445"/>
      <c r="O317" s="445"/>
      <c r="P317" s="445"/>
      <c r="Q317" s="445"/>
      <c r="R317" s="445"/>
      <c r="S317" s="453">
        <f t="shared" si="92"/>
        <v>0</v>
      </c>
      <c r="T317" s="445"/>
      <c r="U317" s="193" t="b">
        <f t="shared" si="94"/>
        <v>1</v>
      </c>
      <c r="V317" s="384" t="str">
        <f t="shared" si="32"/>
        <v>No</v>
      </c>
    </row>
    <row r="318" spans="1:22" x14ac:dyDescent="0.25">
      <c r="A318" s="107">
        <v>311</v>
      </c>
      <c r="D318" s="114">
        <f t="shared" si="73"/>
        <v>0</v>
      </c>
      <c r="G318" s="25">
        <f t="shared" si="53"/>
        <v>2018</v>
      </c>
      <c r="H318" s="450"/>
      <c r="I318" s="334"/>
      <c r="J318" s="444"/>
      <c r="K318" s="312"/>
      <c r="L318" s="445"/>
      <c r="M318" s="445"/>
      <c r="N318" s="445"/>
      <c r="O318" s="445"/>
      <c r="P318" s="445"/>
      <c r="Q318" s="445"/>
      <c r="R318" s="445"/>
      <c r="S318" s="453">
        <f t="shared" si="92"/>
        <v>0</v>
      </c>
      <c r="T318" s="445"/>
      <c r="U318" s="193" t="b">
        <f t="shared" si="94"/>
        <v>1</v>
      </c>
      <c r="V318" s="384" t="str">
        <f t="shared" si="32"/>
        <v>No</v>
      </c>
    </row>
    <row r="319" spans="1:22" x14ac:dyDescent="0.25">
      <c r="A319" s="48">
        <v>312</v>
      </c>
      <c r="D319" s="114">
        <f t="shared" si="73"/>
        <v>0</v>
      </c>
      <c r="G319" s="25">
        <f t="shared" si="53"/>
        <v>2018</v>
      </c>
      <c r="H319" s="450"/>
      <c r="I319" s="334"/>
      <c r="J319" s="444"/>
      <c r="K319" s="312"/>
      <c r="L319" s="445"/>
      <c r="M319" s="445"/>
      <c r="N319" s="445"/>
      <c r="O319" s="445"/>
      <c r="P319" s="445"/>
      <c r="Q319" s="445"/>
      <c r="R319" s="445"/>
      <c r="S319" s="453">
        <f t="shared" si="92"/>
        <v>0</v>
      </c>
      <c r="T319" s="445"/>
      <c r="U319" s="193" t="b">
        <f t="shared" si="94"/>
        <v>1</v>
      </c>
      <c r="V319" s="384" t="str">
        <f t="shared" si="32"/>
        <v>No</v>
      </c>
    </row>
    <row r="320" spans="1:22" x14ac:dyDescent="0.25">
      <c r="A320" s="107">
        <v>313</v>
      </c>
      <c r="D320" s="114">
        <f t="shared" si="73"/>
        <v>0</v>
      </c>
      <c r="G320" s="25">
        <f t="shared" si="53"/>
        <v>2018</v>
      </c>
      <c r="H320" s="450"/>
      <c r="I320" s="334"/>
      <c r="J320" s="444"/>
      <c r="K320" s="312"/>
      <c r="L320" s="445"/>
      <c r="M320" s="445"/>
      <c r="N320" s="445"/>
      <c r="O320" s="445"/>
      <c r="P320" s="445"/>
      <c r="Q320" s="445"/>
      <c r="R320" s="445"/>
      <c r="S320" s="453">
        <f t="shared" si="92"/>
        <v>0</v>
      </c>
      <c r="T320" s="445"/>
      <c r="U320" s="193" t="b">
        <f t="shared" si="94"/>
        <v>1</v>
      </c>
      <c r="V320" s="384" t="str">
        <f t="shared" si="32"/>
        <v>No</v>
      </c>
    </row>
    <row r="321" spans="1:22" x14ac:dyDescent="0.25">
      <c r="A321" s="48">
        <v>314</v>
      </c>
      <c r="D321" s="114">
        <f t="shared" si="73"/>
        <v>0</v>
      </c>
      <c r="G321" s="25">
        <f t="shared" si="53"/>
        <v>2018</v>
      </c>
      <c r="H321" s="450"/>
      <c r="I321" s="334"/>
      <c r="J321" s="444"/>
      <c r="K321" s="312"/>
      <c r="L321" s="445"/>
      <c r="M321" s="445"/>
      <c r="N321" s="445"/>
      <c r="O321" s="445"/>
      <c r="P321" s="445"/>
      <c r="Q321" s="445"/>
      <c r="R321" s="445"/>
      <c r="S321" s="453">
        <f t="shared" si="92"/>
        <v>0</v>
      </c>
      <c r="T321" s="445"/>
      <c r="U321" s="193" t="b">
        <f t="shared" si="94"/>
        <v>1</v>
      </c>
      <c r="V321" s="384" t="str">
        <f t="shared" si="32"/>
        <v>No</v>
      </c>
    </row>
    <row r="322" spans="1:22" x14ac:dyDescent="0.25">
      <c r="A322" s="107">
        <v>315</v>
      </c>
      <c r="D322" s="114">
        <f t="shared" si="73"/>
        <v>0</v>
      </c>
      <c r="G322" s="25">
        <f t="shared" si="53"/>
        <v>2018</v>
      </c>
      <c r="H322" s="450"/>
      <c r="I322" s="334"/>
      <c r="J322" s="444"/>
      <c r="K322" s="312"/>
      <c r="L322" s="445"/>
      <c r="M322" s="445"/>
      <c r="N322" s="445"/>
      <c r="O322" s="445"/>
      <c r="P322" s="445"/>
      <c r="Q322" s="445"/>
      <c r="R322" s="445"/>
      <c r="S322" s="453">
        <f t="shared" si="92"/>
        <v>0</v>
      </c>
      <c r="T322" s="445"/>
      <c r="U322" s="193" t="b">
        <f t="shared" si="94"/>
        <v>1</v>
      </c>
      <c r="V322" s="384" t="str">
        <f t="shared" si="32"/>
        <v>No</v>
      </c>
    </row>
    <row r="323" spans="1:22" x14ac:dyDescent="0.25">
      <c r="A323" s="48">
        <v>316</v>
      </c>
      <c r="D323" s="114">
        <f t="shared" si="73"/>
        <v>0</v>
      </c>
      <c r="G323" s="25">
        <f t="shared" si="53"/>
        <v>2018</v>
      </c>
      <c r="H323" s="450"/>
      <c r="I323" s="334"/>
      <c r="J323" s="444"/>
      <c r="K323" s="312"/>
      <c r="L323" s="445"/>
      <c r="M323" s="445"/>
      <c r="N323" s="445"/>
      <c r="O323" s="445"/>
      <c r="P323" s="445"/>
      <c r="Q323" s="445"/>
      <c r="R323" s="445"/>
      <c r="S323" s="453">
        <f t="shared" si="92"/>
        <v>0</v>
      </c>
      <c r="T323" s="445"/>
      <c r="U323" s="193" t="b">
        <f t="shared" si="94"/>
        <v>1</v>
      </c>
      <c r="V323" s="384" t="str">
        <f t="shared" si="32"/>
        <v>No</v>
      </c>
    </row>
    <row r="324" spans="1:22" x14ac:dyDescent="0.25">
      <c r="A324" s="107">
        <v>317</v>
      </c>
      <c r="D324" s="114">
        <f t="shared" si="73"/>
        <v>0</v>
      </c>
      <c r="G324" s="25">
        <f t="shared" si="53"/>
        <v>2018</v>
      </c>
      <c r="H324" s="450"/>
      <c r="I324" s="334"/>
      <c r="J324" s="444"/>
      <c r="K324" s="312"/>
      <c r="L324" s="445"/>
      <c r="M324" s="445"/>
      <c r="N324" s="445"/>
      <c r="O324" s="445"/>
      <c r="P324" s="445"/>
      <c r="Q324" s="445"/>
      <c r="R324" s="445"/>
      <c r="S324" s="453">
        <f t="shared" si="92"/>
        <v>0</v>
      </c>
      <c r="T324" s="445"/>
      <c r="U324" s="193" t="b">
        <f t="shared" si="94"/>
        <v>1</v>
      </c>
      <c r="V324" s="384" t="str">
        <f t="shared" si="32"/>
        <v>No</v>
      </c>
    </row>
    <row r="325" spans="1:22" x14ac:dyDescent="0.25">
      <c r="A325" s="48">
        <v>318</v>
      </c>
      <c r="D325" s="114">
        <f t="shared" si="73"/>
        <v>0</v>
      </c>
      <c r="G325" s="25">
        <f t="shared" si="53"/>
        <v>2018</v>
      </c>
      <c r="H325" s="450"/>
      <c r="I325" s="334"/>
      <c r="J325" s="444"/>
      <c r="K325" s="312"/>
      <c r="L325" s="445"/>
      <c r="M325" s="445"/>
      <c r="N325" s="445"/>
      <c r="O325" s="445"/>
      <c r="P325" s="445"/>
      <c r="Q325" s="445"/>
      <c r="R325" s="445"/>
      <c r="S325" s="453">
        <f t="shared" si="92"/>
        <v>0</v>
      </c>
      <c r="T325" s="445"/>
      <c r="U325" s="193" t="b">
        <f t="shared" si="94"/>
        <v>1</v>
      </c>
      <c r="V325" s="384" t="str">
        <f t="shared" si="32"/>
        <v>No</v>
      </c>
    </row>
    <row r="326" spans="1:22" x14ac:dyDescent="0.25">
      <c r="A326" s="107">
        <v>319</v>
      </c>
      <c r="D326" s="114">
        <f t="shared" si="73"/>
        <v>0</v>
      </c>
      <c r="G326" s="25">
        <f t="shared" si="53"/>
        <v>2018</v>
      </c>
      <c r="H326" s="450"/>
      <c r="I326" s="334"/>
      <c r="J326" s="444"/>
      <c r="K326" s="312"/>
      <c r="L326" s="445"/>
      <c r="M326" s="445"/>
      <c r="N326" s="445"/>
      <c r="O326" s="445"/>
      <c r="P326" s="445"/>
      <c r="Q326" s="445"/>
      <c r="R326" s="445"/>
      <c r="S326" s="453">
        <f t="shared" si="92"/>
        <v>0</v>
      </c>
      <c r="T326" s="445"/>
      <c r="U326" s="193" t="b">
        <f t="shared" si="94"/>
        <v>1</v>
      </c>
      <c r="V326" s="384" t="str">
        <f t="shared" si="32"/>
        <v>No</v>
      </c>
    </row>
    <row r="327" spans="1:22" x14ac:dyDescent="0.25">
      <c r="A327" s="48">
        <v>320</v>
      </c>
      <c r="D327" s="114">
        <f t="shared" si="73"/>
        <v>0</v>
      </c>
      <c r="G327" s="25">
        <f t="shared" si="53"/>
        <v>2018</v>
      </c>
      <c r="H327" s="450"/>
      <c r="I327" s="334"/>
      <c r="J327" s="444"/>
      <c r="K327" s="312"/>
      <c r="L327" s="445"/>
      <c r="M327" s="445"/>
      <c r="N327" s="445"/>
      <c r="O327" s="445"/>
      <c r="P327" s="445"/>
      <c r="Q327" s="445"/>
      <c r="R327" s="445"/>
      <c r="S327" s="453">
        <f t="shared" si="92"/>
        <v>0</v>
      </c>
      <c r="T327" s="445"/>
      <c r="U327" s="193" t="b">
        <f t="shared" si="94"/>
        <v>1</v>
      </c>
      <c r="V327" s="384" t="str">
        <f t="shared" si="32"/>
        <v>No</v>
      </c>
    </row>
    <row r="328" spans="1:22" x14ac:dyDescent="0.25">
      <c r="A328" s="107">
        <v>321</v>
      </c>
      <c r="D328" s="114">
        <f t="shared" si="73"/>
        <v>0</v>
      </c>
      <c r="G328" s="25">
        <f t="shared" si="53"/>
        <v>2018</v>
      </c>
      <c r="H328" s="450"/>
      <c r="I328" s="334"/>
      <c r="J328" s="444"/>
      <c r="K328" s="312"/>
      <c r="L328" s="445"/>
      <c r="M328" s="445"/>
      <c r="N328" s="445"/>
      <c r="O328" s="445"/>
      <c r="P328" s="445"/>
      <c r="Q328" s="445"/>
      <c r="R328" s="445"/>
      <c r="S328" s="453">
        <f t="shared" si="92"/>
        <v>0</v>
      </c>
      <c r="T328" s="445"/>
      <c r="U328" s="193" t="b">
        <f t="shared" si="94"/>
        <v>1</v>
      </c>
      <c r="V328" s="384" t="str">
        <f t="shared" si="32"/>
        <v>No</v>
      </c>
    </row>
    <row r="329" spans="1:22" x14ac:dyDescent="0.25">
      <c r="A329" s="48">
        <v>322</v>
      </c>
      <c r="D329" s="114">
        <f t="shared" si="73"/>
        <v>0</v>
      </c>
      <c r="G329" s="25">
        <f t="shared" si="53"/>
        <v>2018</v>
      </c>
      <c r="H329" s="192"/>
      <c r="I329" s="334"/>
      <c r="J329" s="296"/>
      <c r="K329" s="312"/>
      <c r="L329" s="313"/>
      <c r="M329" s="313"/>
      <c r="N329" s="313"/>
      <c r="O329" s="313"/>
      <c r="P329" s="313"/>
      <c r="Q329" s="313"/>
      <c r="R329" s="313"/>
      <c r="S329" s="453">
        <f t="shared" si="92"/>
        <v>0</v>
      </c>
      <c r="T329" s="313"/>
      <c r="U329" s="193" t="b">
        <f t="shared" si="94"/>
        <v>1</v>
      </c>
      <c r="V329" s="384" t="str">
        <f t="shared" si="32"/>
        <v>No</v>
      </c>
    </row>
    <row r="330" spans="1:22" x14ac:dyDescent="0.25">
      <c r="A330" s="107">
        <v>323</v>
      </c>
      <c r="D330" s="114">
        <f t="shared" si="73"/>
        <v>0</v>
      </c>
      <c r="G330" s="25">
        <f t="shared" ref="G330:G393" si="95">$G$8</f>
        <v>2018</v>
      </c>
      <c r="H330" s="192"/>
      <c r="I330" s="334"/>
      <c r="J330" s="296"/>
      <c r="K330" s="312"/>
      <c r="L330" s="313"/>
      <c r="M330" s="313"/>
      <c r="N330" s="313"/>
      <c r="O330" s="313"/>
      <c r="P330" s="313"/>
      <c r="Q330" s="313"/>
      <c r="R330" s="313"/>
      <c r="S330" s="453">
        <f t="shared" si="92"/>
        <v>0</v>
      </c>
      <c r="T330" s="313"/>
      <c r="U330" s="193" t="b">
        <f t="shared" si="94"/>
        <v>1</v>
      </c>
      <c r="V330" s="384" t="str">
        <f t="shared" si="32"/>
        <v>No</v>
      </c>
    </row>
    <row r="331" spans="1:22" x14ac:dyDescent="0.25">
      <c r="A331" s="48">
        <v>324</v>
      </c>
      <c r="D331" s="114">
        <f t="shared" si="73"/>
        <v>0</v>
      </c>
      <c r="G331" s="25">
        <f t="shared" si="95"/>
        <v>2018</v>
      </c>
      <c r="H331" s="198" t="s">
        <v>714</v>
      </c>
      <c r="I331" s="335"/>
      <c r="J331" s="293" t="s">
        <v>715</v>
      </c>
      <c r="K331" s="309" t="s">
        <v>658</v>
      </c>
      <c r="L331" s="340">
        <f>SUM(L311:L330)</f>
        <v>0</v>
      </c>
      <c r="M331" s="340">
        <f t="shared" ref="M331" si="96">SUM(M311:M330)</f>
        <v>0</v>
      </c>
      <c r="N331" s="340">
        <f t="shared" ref="N331" si="97">SUM(N311:N330)</f>
        <v>0</v>
      </c>
      <c r="O331" s="340">
        <f t="shared" ref="O331" si="98">SUM(O311:O330)</f>
        <v>0</v>
      </c>
      <c r="P331" s="340">
        <f t="shared" ref="P331" si="99">SUM(P311:P330)</f>
        <v>0</v>
      </c>
      <c r="Q331" s="340">
        <f t="shared" ref="Q331" si="100">SUM(Q311:Q330)</f>
        <v>0</v>
      </c>
      <c r="R331" s="340">
        <f t="shared" ref="R331" si="101">SUM(R311:R330)</f>
        <v>0</v>
      </c>
      <c r="S331" s="340">
        <f t="shared" ref="S331" si="102">SUM(S311:S330)</f>
        <v>0</v>
      </c>
      <c r="T331" s="340">
        <f t="shared" ref="T331" si="103">SUM(T311:T330)</f>
        <v>0</v>
      </c>
      <c r="U331" s="193" t="b">
        <f>IF((COUNTBLANK(H331:T331))=10,TRUE,IF((COUNTBLANK(J331:M331))=0,IF(COUNTBLANK(P331:S331)=0,IF(S331=0,IF(ISBLANK(T331),FALSE,TRUE),TRUE))))</f>
        <v>1</v>
      </c>
      <c r="V331" s="384" t="str">
        <f t="shared" si="32"/>
        <v>No</v>
      </c>
    </row>
    <row r="332" spans="1:22" x14ac:dyDescent="0.25">
      <c r="A332" s="107">
        <v>325</v>
      </c>
      <c r="D332" s="114">
        <f t="shared" si="73"/>
        <v>0</v>
      </c>
      <c r="G332" s="25">
        <f t="shared" si="95"/>
        <v>2018</v>
      </c>
      <c r="H332" s="192"/>
      <c r="I332" s="334"/>
      <c r="J332" s="296"/>
      <c r="K332" s="312"/>
      <c r="L332" s="313"/>
      <c r="M332" s="313"/>
      <c r="N332" s="313"/>
      <c r="O332" s="313"/>
      <c r="P332" s="313"/>
      <c r="Q332" s="313"/>
      <c r="R332" s="313"/>
      <c r="S332" s="453">
        <f t="shared" ref="S332:S351" si="104">SUM(O332+P332-Q332-R332)</f>
        <v>0</v>
      </c>
      <c r="T332" s="313"/>
      <c r="U332" s="193" t="b">
        <f t="shared" ref="U332:U351" si="105">IF((COUNTBLANK(H332:T332))=12,TRUE,IF((COUNTBLANK(J332:M332))=0,IF(COUNTBLANK(P332:S332)=0,IF(S332=0,IF(ISBLANK(T332),FALSE,TRUE),TRUE))))</f>
        <v>1</v>
      </c>
      <c r="V332" s="384" t="str">
        <f t="shared" si="32"/>
        <v>No</v>
      </c>
    </row>
    <row r="333" spans="1:22" x14ac:dyDescent="0.25">
      <c r="A333" s="48">
        <v>326</v>
      </c>
      <c r="D333" s="114">
        <f t="shared" si="73"/>
        <v>0</v>
      </c>
      <c r="G333" s="25">
        <f t="shared" si="95"/>
        <v>2018</v>
      </c>
      <c r="H333" s="192"/>
      <c r="I333" s="334"/>
      <c r="J333" s="296"/>
      <c r="K333" s="312"/>
      <c r="L333" s="313"/>
      <c r="M333" s="313"/>
      <c r="N333" s="313"/>
      <c r="O333" s="313"/>
      <c r="P333" s="313"/>
      <c r="Q333" s="313"/>
      <c r="R333" s="313"/>
      <c r="S333" s="453">
        <f t="shared" si="104"/>
        <v>0</v>
      </c>
      <c r="T333" s="313"/>
      <c r="U333" s="193" t="b">
        <f t="shared" si="105"/>
        <v>1</v>
      </c>
      <c r="V333" s="384" t="str">
        <f t="shared" si="32"/>
        <v>No</v>
      </c>
    </row>
    <row r="334" spans="1:22" x14ac:dyDescent="0.25">
      <c r="A334" s="107">
        <v>327</v>
      </c>
      <c r="D334" s="114">
        <f t="shared" si="73"/>
        <v>0</v>
      </c>
      <c r="G334" s="25">
        <f t="shared" si="95"/>
        <v>2018</v>
      </c>
      <c r="H334" s="450"/>
      <c r="I334" s="334"/>
      <c r="J334" s="444"/>
      <c r="K334" s="312"/>
      <c r="L334" s="445"/>
      <c r="M334" s="445"/>
      <c r="N334" s="445"/>
      <c r="O334" s="445"/>
      <c r="P334" s="445"/>
      <c r="Q334" s="445"/>
      <c r="R334" s="445"/>
      <c r="S334" s="453">
        <f t="shared" si="104"/>
        <v>0</v>
      </c>
      <c r="T334" s="313"/>
      <c r="U334" s="193" t="b">
        <f t="shared" si="105"/>
        <v>1</v>
      </c>
      <c r="V334" s="384" t="str">
        <f t="shared" si="32"/>
        <v>No</v>
      </c>
    </row>
    <row r="335" spans="1:22" x14ac:dyDescent="0.25">
      <c r="A335" s="48">
        <v>328</v>
      </c>
      <c r="D335" s="114">
        <f t="shared" si="73"/>
        <v>0</v>
      </c>
      <c r="G335" s="25">
        <f t="shared" si="95"/>
        <v>2018</v>
      </c>
      <c r="H335" s="450"/>
      <c r="I335" s="334"/>
      <c r="J335" s="444"/>
      <c r="K335" s="312"/>
      <c r="L335" s="445"/>
      <c r="M335" s="445"/>
      <c r="N335" s="445"/>
      <c r="O335" s="445"/>
      <c r="P335" s="445"/>
      <c r="Q335" s="445"/>
      <c r="R335" s="445"/>
      <c r="S335" s="453">
        <f t="shared" si="104"/>
        <v>0</v>
      </c>
      <c r="T335" s="313"/>
      <c r="U335" s="193" t="b">
        <f t="shared" si="105"/>
        <v>1</v>
      </c>
      <c r="V335" s="384" t="str">
        <f t="shared" si="32"/>
        <v>No</v>
      </c>
    </row>
    <row r="336" spans="1:22" x14ac:dyDescent="0.25">
      <c r="A336" s="107">
        <v>329</v>
      </c>
      <c r="D336" s="114">
        <f t="shared" si="73"/>
        <v>0</v>
      </c>
      <c r="G336" s="25">
        <f t="shared" si="95"/>
        <v>2018</v>
      </c>
      <c r="H336" s="450"/>
      <c r="I336" s="334"/>
      <c r="J336" s="444"/>
      <c r="K336" s="312"/>
      <c r="L336" s="445"/>
      <c r="M336" s="445"/>
      <c r="N336" s="445"/>
      <c r="O336" s="445"/>
      <c r="P336" s="445"/>
      <c r="Q336" s="445"/>
      <c r="R336" s="445"/>
      <c r="S336" s="453">
        <f t="shared" si="104"/>
        <v>0</v>
      </c>
      <c r="T336" s="313"/>
      <c r="U336" s="193" t="b">
        <f t="shared" si="105"/>
        <v>1</v>
      </c>
      <c r="V336" s="384" t="str">
        <f t="shared" si="32"/>
        <v>No</v>
      </c>
    </row>
    <row r="337" spans="1:22" x14ac:dyDescent="0.25">
      <c r="A337" s="48">
        <v>330</v>
      </c>
      <c r="D337" s="114">
        <f t="shared" si="73"/>
        <v>0</v>
      </c>
      <c r="G337" s="25">
        <f t="shared" si="95"/>
        <v>2018</v>
      </c>
      <c r="H337" s="450"/>
      <c r="I337" s="334"/>
      <c r="J337" s="444"/>
      <c r="K337" s="312"/>
      <c r="L337" s="445"/>
      <c r="M337" s="445"/>
      <c r="N337" s="445"/>
      <c r="O337" s="445"/>
      <c r="P337" s="445"/>
      <c r="Q337" s="445"/>
      <c r="R337" s="445"/>
      <c r="S337" s="453">
        <f t="shared" si="104"/>
        <v>0</v>
      </c>
      <c r="T337" s="313"/>
      <c r="U337" s="193" t="b">
        <f t="shared" si="105"/>
        <v>1</v>
      </c>
      <c r="V337" s="384" t="str">
        <f t="shared" si="32"/>
        <v>No</v>
      </c>
    </row>
    <row r="338" spans="1:22" x14ac:dyDescent="0.25">
      <c r="A338" s="107">
        <v>331</v>
      </c>
      <c r="D338" s="114">
        <f t="shared" si="73"/>
        <v>0</v>
      </c>
      <c r="G338" s="25">
        <f t="shared" si="95"/>
        <v>2018</v>
      </c>
      <c r="H338" s="450"/>
      <c r="I338" s="334"/>
      <c r="J338" s="444"/>
      <c r="K338" s="312"/>
      <c r="L338" s="445"/>
      <c r="M338" s="445"/>
      <c r="N338" s="445"/>
      <c r="O338" s="445"/>
      <c r="P338" s="445"/>
      <c r="Q338" s="445"/>
      <c r="R338" s="445"/>
      <c r="S338" s="453">
        <f t="shared" si="104"/>
        <v>0</v>
      </c>
      <c r="T338" s="313"/>
      <c r="U338" s="193" t="b">
        <f t="shared" si="105"/>
        <v>1</v>
      </c>
      <c r="V338" s="384" t="str">
        <f t="shared" si="32"/>
        <v>No</v>
      </c>
    </row>
    <row r="339" spans="1:22" x14ac:dyDescent="0.25">
      <c r="A339" s="48">
        <v>332</v>
      </c>
      <c r="D339" s="114">
        <f t="shared" si="73"/>
        <v>0</v>
      </c>
      <c r="G339" s="25">
        <f t="shared" si="95"/>
        <v>2018</v>
      </c>
      <c r="H339" s="450"/>
      <c r="I339" s="334"/>
      <c r="J339" s="444"/>
      <c r="K339" s="312"/>
      <c r="L339" s="445"/>
      <c r="M339" s="445"/>
      <c r="N339" s="445"/>
      <c r="O339" s="445"/>
      <c r="P339" s="445"/>
      <c r="Q339" s="445"/>
      <c r="R339" s="445"/>
      <c r="S339" s="453">
        <f t="shared" si="104"/>
        <v>0</v>
      </c>
      <c r="T339" s="313"/>
      <c r="U339" s="193" t="b">
        <f t="shared" si="105"/>
        <v>1</v>
      </c>
      <c r="V339" s="384" t="str">
        <f t="shared" si="32"/>
        <v>No</v>
      </c>
    </row>
    <row r="340" spans="1:22" x14ac:dyDescent="0.25">
      <c r="A340" s="107">
        <v>333</v>
      </c>
      <c r="D340" s="114">
        <f t="shared" si="73"/>
        <v>0</v>
      </c>
      <c r="G340" s="25">
        <f t="shared" si="95"/>
        <v>2018</v>
      </c>
      <c r="H340" s="450"/>
      <c r="I340" s="334"/>
      <c r="J340" s="444"/>
      <c r="K340" s="312"/>
      <c r="L340" s="445"/>
      <c r="M340" s="445"/>
      <c r="N340" s="445"/>
      <c r="O340" s="445"/>
      <c r="P340" s="445"/>
      <c r="Q340" s="445"/>
      <c r="R340" s="445"/>
      <c r="S340" s="453">
        <f t="shared" si="104"/>
        <v>0</v>
      </c>
      <c r="T340" s="313"/>
      <c r="U340" s="193" t="b">
        <f t="shared" si="105"/>
        <v>1</v>
      </c>
      <c r="V340" s="384" t="str">
        <f t="shared" si="32"/>
        <v>No</v>
      </c>
    </row>
    <row r="341" spans="1:22" x14ac:dyDescent="0.25">
      <c r="A341" s="48">
        <v>334</v>
      </c>
      <c r="D341" s="114">
        <f t="shared" si="73"/>
        <v>0</v>
      </c>
      <c r="G341" s="25">
        <f t="shared" si="95"/>
        <v>2018</v>
      </c>
      <c r="H341" s="450"/>
      <c r="I341" s="334"/>
      <c r="J341" s="444"/>
      <c r="K341" s="312"/>
      <c r="L341" s="445"/>
      <c r="M341" s="445"/>
      <c r="N341" s="445"/>
      <c r="O341" s="445"/>
      <c r="P341" s="445"/>
      <c r="Q341" s="445"/>
      <c r="R341" s="445"/>
      <c r="S341" s="453">
        <f t="shared" si="104"/>
        <v>0</v>
      </c>
      <c r="T341" s="313"/>
      <c r="U341" s="193" t="b">
        <f t="shared" si="105"/>
        <v>1</v>
      </c>
      <c r="V341" s="384" t="str">
        <f t="shared" si="32"/>
        <v>No</v>
      </c>
    </row>
    <row r="342" spans="1:22" x14ac:dyDescent="0.25">
      <c r="A342" s="107">
        <v>335</v>
      </c>
      <c r="D342" s="114">
        <f t="shared" si="73"/>
        <v>0</v>
      </c>
      <c r="G342" s="25">
        <f t="shared" si="95"/>
        <v>2018</v>
      </c>
      <c r="H342" s="450"/>
      <c r="I342" s="334"/>
      <c r="J342" s="444"/>
      <c r="K342" s="312"/>
      <c r="L342" s="445"/>
      <c r="M342" s="445"/>
      <c r="N342" s="445"/>
      <c r="O342" s="445"/>
      <c r="P342" s="445"/>
      <c r="Q342" s="445"/>
      <c r="R342" s="445"/>
      <c r="S342" s="453">
        <f t="shared" si="104"/>
        <v>0</v>
      </c>
      <c r="T342" s="313"/>
      <c r="U342" s="193" t="b">
        <f t="shared" si="105"/>
        <v>1</v>
      </c>
      <c r="V342" s="384" t="str">
        <f t="shared" si="32"/>
        <v>No</v>
      </c>
    </row>
    <row r="343" spans="1:22" x14ac:dyDescent="0.25">
      <c r="A343" s="48">
        <v>336</v>
      </c>
      <c r="D343" s="114">
        <f t="shared" si="73"/>
        <v>0</v>
      </c>
      <c r="G343" s="25">
        <f t="shared" si="95"/>
        <v>2018</v>
      </c>
      <c r="H343" s="450"/>
      <c r="I343" s="334"/>
      <c r="J343" s="444"/>
      <c r="K343" s="312"/>
      <c r="L343" s="445"/>
      <c r="M343" s="445"/>
      <c r="N343" s="445"/>
      <c r="O343" s="445"/>
      <c r="P343" s="445"/>
      <c r="Q343" s="445"/>
      <c r="R343" s="445"/>
      <c r="S343" s="453">
        <f t="shared" si="104"/>
        <v>0</v>
      </c>
      <c r="T343" s="313"/>
      <c r="U343" s="193" t="b">
        <f t="shared" si="105"/>
        <v>1</v>
      </c>
      <c r="V343" s="384" t="str">
        <f t="shared" si="32"/>
        <v>No</v>
      </c>
    </row>
    <row r="344" spans="1:22" x14ac:dyDescent="0.25">
      <c r="A344" s="107">
        <v>337</v>
      </c>
      <c r="D344" s="114">
        <f t="shared" si="73"/>
        <v>0</v>
      </c>
      <c r="G344" s="25">
        <f t="shared" si="95"/>
        <v>2018</v>
      </c>
      <c r="H344" s="450"/>
      <c r="I344" s="334"/>
      <c r="J344" s="444"/>
      <c r="K344" s="312"/>
      <c r="L344" s="445"/>
      <c r="M344" s="445"/>
      <c r="N344" s="445"/>
      <c r="O344" s="445"/>
      <c r="P344" s="445"/>
      <c r="Q344" s="445"/>
      <c r="R344" s="445"/>
      <c r="S344" s="453">
        <f t="shared" si="104"/>
        <v>0</v>
      </c>
      <c r="T344" s="313"/>
      <c r="U344" s="193" t="b">
        <f t="shared" si="105"/>
        <v>1</v>
      </c>
      <c r="V344" s="384" t="str">
        <f t="shared" si="32"/>
        <v>No</v>
      </c>
    </row>
    <row r="345" spans="1:22" x14ac:dyDescent="0.25">
      <c r="A345" s="48">
        <v>338</v>
      </c>
      <c r="D345" s="114">
        <f t="shared" si="73"/>
        <v>0</v>
      </c>
      <c r="G345" s="25">
        <f t="shared" si="95"/>
        <v>2018</v>
      </c>
      <c r="H345" s="450"/>
      <c r="I345" s="334"/>
      <c r="J345" s="444"/>
      <c r="K345" s="312"/>
      <c r="L345" s="445"/>
      <c r="M345" s="445"/>
      <c r="N345" s="445"/>
      <c r="O345" s="445"/>
      <c r="P345" s="445"/>
      <c r="Q345" s="445"/>
      <c r="R345" s="445"/>
      <c r="S345" s="453">
        <f t="shared" si="104"/>
        <v>0</v>
      </c>
      <c r="T345" s="313"/>
      <c r="U345" s="193" t="b">
        <f t="shared" si="105"/>
        <v>1</v>
      </c>
      <c r="V345" s="384" t="str">
        <f t="shared" si="32"/>
        <v>No</v>
      </c>
    </row>
    <row r="346" spans="1:22" x14ac:dyDescent="0.25">
      <c r="A346" s="107">
        <v>339</v>
      </c>
      <c r="D346" s="114">
        <f t="shared" si="73"/>
        <v>0</v>
      </c>
      <c r="G346" s="25">
        <f t="shared" si="95"/>
        <v>2018</v>
      </c>
      <c r="H346" s="450"/>
      <c r="I346" s="334"/>
      <c r="J346" s="444"/>
      <c r="K346" s="312"/>
      <c r="L346" s="445"/>
      <c r="M346" s="445"/>
      <c r="N346" s="445"/>
      <c r="O346" s="445"/>
      <c r="P346" s="445"/>
      <c r="Q346" s="445"/>
      <c r="R346" s="445"/>
      <c r="S346" s="453">
        <f t="shared" si="104"/>
        <v>0</v>
      </c>
      <c r="T346" s="313"/>
      <c r="U346" s="193" t="b">
        <f t="shared" si="105"/>
        <v>1</v>
      </c>
      <c r="V346" s="384" t="str">
        <f t="shared" si="32"/>
        <v>No</v>
      </c>
    </row>
    <row r="347" spans="1:22" x14ac:dyDescent="0.25">
      <c r="A347" s="48">
        <v>340</v>
      </c>
      <c r="D347" s="114">
        <f t="shared" si="73"/>
        <v>0</v>
      </c>
      <c r="G347" s="25">
        <f t="shared" si="95"/>
        <v>2018</v>
      </c>
      <c r="H347" s="450"/>
      <c r="I347" s="334"/>
      <c r="J347" s="444"/>
      <c r="K347" s="312"/>
      <c r="L347" s="445"/>
      <c r="M347" s="445"/>
      <c r="N347" s="445"/>
      <c r="O347" s="445"/>
      <c r="P347" s="445"/>
      <c r="Q347" s="445"/>
      <c r="R347" s="445"/>
      <c r="S347" s="453">
        <f t="shared" si="104"/>
        <v>0</v>
      </c>
      <c r="T347" s="313"/>
      <c r="U347" s="193" t="b">
        <f t="shared" si="105"/>
        <v>1</v>
      </c>
      <c r="V347" s="384" t="str">
        <f t="shared" si="32"/>
        <v>No</v>
      </c>
    </row>
    <row r="348" spans="1:22" x14ac:dyDescent="0.25">
      <c r="A348" s="107">
        <v>341</v>
      </c>
      <c r="D348" s="114">
        <f t="shared" si="73"/>
        <v>0</v>
      </c>
      <c r="G348" s="25">
        <f t="shared" si="95"/>
        <v>2018</v>
      </c>
      <c r="H348" s="450"/>
      <c r="I348" s="334"/>
      <c r="J348" s="444"/>
      <c r="K348" s="312"/>
      <c r="L348" s="445"/>
      <c r="M348" s="445"/>
      <c r="N348" s="445"/>
      <c r="O348" s="445"/>
      <c r="P348" s="445"/>
      <c r="Q348" s="445"/>
      <c r="R348" s="445"/>
      <c r="S348" s="453">
        <f t="shared" si="104"/>
        <v>0</v>
      </c>
      <c r="T348" s="313"/>
      <c r="U348" s="193" t="b">
        <f t="shared" si="105"/>
        <v>1</v>
      </c>
      <c r="V348" s="384" t="str">
        <f t="shared" si="32"/>
        <v>No</v>
      </c>
    </row>
    <row r="349" spans="1:22" x14ac:dyDescent="0.25">
      <c r="A349" s="48">
        <v>342</v>
      </c>
      <c r="D349" s="114">
        <f t="shared" si="73"/>
        <v>0</v>
      </c>
      <c r="G349" s="25">
        <f t="shared" si="95"/>
        <v>2018</v>
      </c>
      <c r="H349" s="450"/>
      <c r="I349" s="334"/>
      <c r="J349" s="444"/>
      <c r="K349" s="312"/>
      <c r="L349" s="445"/>
      <c r="M349" s="445"/>
      <c r="N349" s="445"/>
      <c r="O349" s="445"/>
      <c r="P349" s="445"/>
      <c r="Q349" s="445"/>
      <c r="R349" s="445"/>
      <c r="S349" s="453">
        <f t="shared" si="104"/>
        <v>0</v>
      </c>
      <c r="T349" s="313"/>
      <c r="U349" s="193" t="b">
        <f t="shared" si="105"/>
        <v>1</v>
      </c>
      <c r="V349" s="384" t="str">
        <f t="shared" si="32"/>
        <v>No</v>
      </c>
    </row>
    <row r="350" spans="1:22" x14ac:dyDescent="0.25">
      <c r="A350" s="107">
        <v>343</v>
      </c>
      <c r="D350" s="114">
        <f t="shared" si="73"/>
        <v>0</v>
      </c>
      <c r="G350" s="25">
        <f t="shared" si="95"/>
        <v>2018</v>
      </c>
      <c r="H350" s="192"/>
      <c r="I350" s="334"/>
      <c r="J350" s="296"/>
      <c r="K350" s="312"/>
      <c r="L350" s="313"/>
      <c r="M350" s="313"/>
      <c r="N350" s="313"/>
      <c r="O350" s="313"/>
      <c r="P350" s="313"/>
      <c r="Q350" s="313"/>
      <c r="R350" s="313"/>
      <c r="S350" s="453">
        <f t="shared" si="104"/>
        <v>0</v>
      </c>
      <c r="T350" s="313"/>
      <c r="U350" s="193" t="b">
        <f t="shared" si="105"/>
        <v>1</v>
      </c>
      <c r="V350" s="384" t="str">
        <f t="shared" si="32"/>
        <v>No</v>
      </c>
    </row>
    <row r="351" spans="1:22" x14ac:dyDescent="0.25">
      <c r="A351" s="48">
        <v>344</v>
      </c>
      <c r="D351" s="114">
        <f t="shared" si="73"/>
        <v>0</v>
      </c>
      <c r="G351" s="25">
        <f t="shared" si="95"/>
        <v>2018</v>
      </c>
      <c r="H351" s="192"/>
      <c r="I351" s="334"/>
      <c r="J351" s="296"/>
      <c r="K351" s="312"/>
      <c r="L351" s="313"/>
      <c r="M351" s="313"/>
      <c r="N351" s="313"/>
      <c r="O351" s="313"/>
      <c r="P351" s="313"/>
      <c r="Q351" s="313"/>
      <c r="R351" s="313"/>
      <c r="S351" s="453">
        <f t="shared" si="104"/>
        <v>0</v>
      </c>
      <c r="T351" s="313"/>
      <c r="U351" s="193" t="b">
        <f t="shared" si="105"/>
        <v>1</v>
      </c>
      <c r="V351" s="384" t="str">
        <f t="shared" si="32"/>
        <v>No</v>
      </c>
    </row>
    <row r="352" spans="1:22" x14ac:dyDescent="0.25">
      <c r="A352" s="107">
        <v>345</v>
      </c>
      <c r="D352" s="114">
        <f t="shared" si="73"/>
        <v>0</v>
      </c>
      <c r="G352" s="25">
        <f t="shared" si="95"/>
        <v>2018</v>
      </c>
      <c r="H352" s="198" t="s">
        <v>716</v>
      </c>
      <c r="I352" s="335"/>
      <c r="J352" s="293" t="s">
        <v>717</v>
      </c>
      <c r="K352" s="306" t="s">
        <v>658</v>
      </c>
      <c r="L352" s="340">
        <f>SUM(L332:L351)</f>
        <v>0</v>
      </c>
      <c r="M352" s="340">
        <f t="shared" ref="M352" si="106">SUM(M332:M351)</f>
        <v>0</v>
      </c>
      <c r="N352" s="340">
        <f t="shared" ref="N352" si="107">SUM(N332:N351)</f>
        <v>0</v>
      </c>
      <c r="O352" s="340">
        <f t="shared" ref="O352" si="108">SUM(O332:O351)</f>
        <v>0</v>
      </c>
      <c r="P352" s="340">
        <f t="shared" ref="P352" si="109">SUM(P332:P351)</f>
        <v>0</v>
      </c>
      <c r="Q352" s="340">
        <f t="shared" ref="Q352" si="110">SUM(Q332:Q351)</f>
        <v>0</v>
      </c>
      <c r="R352" s="340">
        <f t="shared" ref="R352" si="111">SUM(R332:R351)</f>
        <v>0</v>
      </c>
      <c r="S352" s="340">
        <f t="shared" ref="S352" si="112">SUM(S332:S351)</f>
        <v>0</v>
      </c>
      <c r="T352" s="340">
        <f t="shared" ref="T352" si="113">SUM(T332:T351)</f>
        <v>0</v>
      </c>
      <c r="U352" s="193" t="b">
        <f>IF((COUNTBLANK(H352:T352))=10,TRUE,IF((COUNTBLANK(J352:M352))=0,IF(COUNTBLANK(P352:S352)=0,IF(S352=0,IF(ISBLANK(T352),FALSE,TRUE),TRUE))))</f>
        <v>1</v>
      </c>
      <c r="V352" s="384" t="str">
        <f t="shared" si="32"/>
        <v>No</v>
      </c>
    </row>
    <row r="353" spans="1:22" x14ac:dyDescent="0.25">
      <c r="A353" s="48">
        <v>346</v>
      </c>
      <c r="D353" s="114">
        <f t="shared" si="73"/>
        <v>0</v>
      </c>
      <c r="G353" s="25">
        <f t="shared" si="95"/>
        <v>2018</v>
      </c>
      <c r="H353" s="192"/>
      <c r="I353" s="334"/>
      <c r="J353" s="296"/>
      <c r="K353" s="312"/>
      <c r="L353" s="313"/>
      <c r="M353" s="313"/>
      <c r="N353" s="313"/>
      <c r="O353" s="313"/>
      <c r="P353" s="313"/>
      <c r="Q353" s="313"/>
      <c r="R353" s="313"/>
      <c r="S353" s="453">
        <f t="shared" ref="S353" si="114">SUM(O353+P353-Q353-R353)</f>
        <v>0</v>
      </c>
      <c r="T353" s="313"/>
      <c r="U353" s="193" t="b">
        <f t="shared" ref="U353" si="115">IF((COUNTBLANK(H353:T353))=12,TRUE,IF((COUNTBLANK(J353:M353))=0,IF(COUNTBLANK(P353:S353)=0,IF(S353=0,IF(ISBLANK(T353),FALSE,TRUE),TRUE))))</f>
        <v>1</v>
      </c>
      <c r="V353" s="384" t="str">
        <f t="shared" si="32"/>
        <v>No</v>
      </c>
    </row>
    <row r="354" spans="1:22" x14ac:dyDescent="0.25">
      <c r="A354" s="107">
        <v>347</v>
      </c>
      <c r="D354" s="114">
        <f t="shared" ref="D354:D417" si="116">IF($V354="Yes",1,0)</f>
        <v>0</v>
      </c>
      <c r="G354" s="25">
        <f t="shared" si="95"/>
        <v>2018</v>
      </c>
      <c r="H354" s="192"/>
      <c r="I354" s="334"/>
      <c r="J354" s="296"/>
      <c r="K354" s="312"/>
      <c r="L354" s="313"/>
      <c r="M354" s="313"/>
      <c r="N354" s="313"/>
      <c r="O354" s="313"/>
      <c r="P354" s="313"/>
      <c r="Q354" s="313"/>
      <c r="R354" s="313"/>
      <c r="S354" s="453">
        <f t="shared" ref="S354:S372" si="117">SUM(O354+P354-Q354-R354)</f>
        <v>0</v>
      </c>
      <c r="T354" s="313"/>
      <c r="U354" s="193" t="b">
        <f t="shared" ref="U354:U372" si="118">IF((COUNTBLANK(H354:T354))=12,TRUE,IF((COUNTBLANK(J354:M354))=0,IF(COUNTBLANK(P354:S354)=0,IF(S354=0,IF(ISBLANK(T354),FALSE,TRUE),TRUE))))</f>
        <v>1</v>
      </c>
      <c r="V354" s="384" t="str">
        <f t="shared" si="32"/>
        <v>No</v>
      </c>
    </row>
    <row r="355" spans="1:22" x14ac:dyDescent="0.25">
      <c r="A355" s="48">
        <v>348</v>
      </c>
      <c r="D355" s="114">
        <f t="shared" si="116"/>
        <v>0</v>
      </c>
      <c r="G355" s="25">
        <f t="shared" si="95"/>
        <v>2018</v>
      </c>
      <c r="H355" s="450"/>
      <c r="I355" s="334"/>
      <c r="J355" s="444"/>
      <c r="K355" s="312"/>
      <c r="L355" s="445"/>
      <c r="M355" s="445"/>
      <c r="N355" s="445"/>
      <c r="O355" s="445"/>
      <c r="P355" s="445"/>
      <c r="Q355" s="445"/>
      <c r="R355" s="445"/>
      <c r="S355" s="453">
        <f t="shared" si="117"/>
        <v>0</v>
      </c>
      <c r="T355" s="313"/>
      <c r="U355" s="193" t="b">
        <f t="shared" si="118"/>
        <v>1</v>
      </c>
      <c r="V355" s="384" t="str">
        <f t="shared" si="32"/>
        <v>No</v>
      </c>
    </row>
    <row r="356" spans="1:22" x14ac:dyDescent="0.25">
      <c r="A356" s="107">
        <v>349</v>
      </c>
      <c r="D356" s="114">
        <f t="shared" si="116"/>
        <v>0</v>
      </c>
      <c r="G356" s="25">
        <f t="shared" si="95"/>
        <v>2018</v>
      </c>
      <c r="H356" s="450"/>
      <c r="I356" s="334"/>
      <c r="J356" s="444"/>
      <c r="K356" s="312"/>
      <c r="L356" s="445"/>
      <c r="M356" s="445"/>
      <c r="N356" s="445"/>
      <c r="O356" s="445"/>
      <c r="P356" s="445"/>
      <c r="Q356" s="445"/>
      <c r="R356" s="445"/>
      <c r="S356" s="453">
        <f t="shared" si="117"/>
        <v>0</v>
      </c>
      <c r="T356" s="313"/>
      <c r="U356" s="193" t="b">
        <f t="shared" si="118"/>
        <v>1</v>
      </c>
      <c r="V356" s="384" t="str">
        <f t="shared" si="32"/>
        <v>No</v>
      </c>
    </row>
    <row r="357" spans="1:22" x14ac:dyDescent="0.25">
      <c r="A357" s="48">
        <v>350</v>
      </c>
      <c r="D357" s="114">
        <f t="shared" si="116"/>
        <v>0</v>
      </c>
      <c r="G357" s="25">
        <f t="shared" si="95"/>
        <v>2018</v>
      </c>
      <c r="H357" s="450"/>
      <c r="I357" s="334"/>
      <c r="J357" s="444"/>
      <c r="K357" s="312"/>
      <c r="L357" s="445"/>
      <c r="M357" s="445"/>
      <c r="N357" s="445"/>
      <c r="O357" s="445"/>
      <c r="P357" s="445"/>
      <c r="Q357" s="445"/>
      <c r="R357" s="445"/>
      <c r="S357" s="453">
        <f t="shared" si="117"/>
        <v>0</v>
      </c>
      <c r="T357" s="313"/>
      <c r="U357" s="193" t="b">
        <f t="shared" si="118"/>
        <v>1</v>
      </c>
      <c r="V357" s="384" t="str">
        <f t="shared" si="32"/>
        <v>No</v>
      </c>
    </row>
    <row r="358" spans="1:22" x14ac:dyDescent="0.25">
      <c r="A358" s="107">
        <v>351</v>
      </c>
      <c r="D358" s="114">
        <f t="shared" si="116"/>
        <v>0</v>
      </c>
      <c r="G358" s="25">
        <f t="shared" si="95"/>
        <v>2018</v>
      </c>
      <c r="H358" s="450"/>
      <c r="I358" s="334"/>
      <c r="J358" s="444"/>
      <c r="K358" s="312"/>
      <c r="L358" s="445"/>
      <c r="M358" s="445"/>
      <c r="N358" s="445"/>
      <c r="O358" s="445"/>
      <c r="P358" s="445"/>
      <c r="Q358" s="445"/>
      <c r="R358" s="445"/>
      <c r="S358" s="453">
        <f t="shared" si="117"/>
        <v>0</v>
      </c>
      <c r="T358" s="313"/>
      <c r="U358" s="193" t="b">
        <f t="shared" si="118"/>
        <v>1</v>
      </c>
      <c r="V358" s="384" t="str">
        <f t="shared" si="32"/>
        <v>No</v>
      </c>
    </row>
    <row r="359" spans="1:22" x14ac:dyDescent="0.25">
      <c r="A359" s="48">
        <v>352</v>
      </c>
      <c r="D359" s="114">
        <f t="shared" si="116"/>
        <v>0</v>
      </c>
      <c r="G359" s="25">
        <f t="shared" si="95"/>
        <v>2018</v>
      </c>
      <c r="H359" s="450"/>
      <c r="I359" s="334"/>
      <c r="J359" s="444"/>
      <c r="K359" s="312"/>
      <c r="L359" s="445"/>
      <c r="M359" s="445"/>
      <c r="N359" s="445"/>
      <c r="O359" s="445"/>
      <c r="P359" s="445"/>
      <c r="Q359" s="445"/>
      <c r="R359" s="445"/>
      <c r="S359" s="453">
        <f t="shared" si="117"/>
        <v>0</v>
      </c>
      <c r="T359" s="313"/>
      <c r="U359" s="193" t="b">
        <f t="shared" si="118"/>
        <v>1</v>
      </c>
      <c r="V359" s="384" t="str">
        <f t="shared" si="32"/>
        <v>No</v>
      </c>
    </row>
    <row r="360" spans="1:22" x14ac:dyDescent="0.25">
      <c r="A360" s="107">
        <v>353</v>
      </c>
      <c r="D360" s="114">
        <f t="shared" si="116"/>
        <v>0</v>
      </c>
      <c r="G360" s="25">
        <f t="shared" si="95"/>
        <v>2018</v>
      </c>
      <c r="H360" s="450"/>
      <c r="I360" s="334"/>
      <c r="J360" s="444"/>
      <c r="K360" s="312"/>
      <c r="L360" s="445"/>
      <c r="M360" s="445"/>
      <c r="N360" s="445"/>
      <c r="O360" s="445"/>
      <c r="P360" s="445"/>
      <c r="Q360" s="445"/>
      <c r="R360" s="445"/>
      <c r="S360" s="453">
        <f t="shared" si="117"/>
        <v>0</v>
      </c>
      <c r="T360" s="313"/>
      <c r="U360" s="193" t="b">
        <f t="shared" si="118"/>
        <v>1</v>
      </c>
      <c r="V360" s="384" t="str">
        <f t="shared" si="32"/>
        <v>No</v>
      </c>
    </row>
    <row r="361" spans="1:22" x14ac:dyDescent="0.25">
      <c r="A361" s="48">
        <v>354</v>
      </c>
      <c r="D361" s="114">
        <f t="shared" si="116"/>
        <v>0</v>
      </c>
      <c r="G361" s="25">
        <f t="shared" si="95"/>
        <v>2018</v>
      </c>
      <c r="H361" s="450"/>
      <c r="I361" s="334"/>
      <c r="J361" s="444"/>
      <c r="K361" s="312"/>
      <c r="L361" s="445"/>
      <c r="M361" s="445"/>
      <c r="N361" s="445"/>
      <c r="O361" s="445"/>
      <c r="P361" s="445"/>
      <c r="Q361" s="445"/>
      <c r="R361" s="445"/>
      <c r="S361" s="453">
        <f t="shared" si="117"/>
        <v>0</v>
      </c>
      <c r="T361" s="313"/>
      <c r="U361" s="193" t="b">
        <f t="shared" si="118"/>
        <v>1</v>
      </c>
      <c r="V361" s="384" t="str">
        <f t="shared" si="32"/>
        <v>No</v>
      </c>
    </row>
    <row r="362" spans="1:22" x14ac:dyDescent="0.25">
      <c r="A362" s="107">
        <v>355</v>
      </c>
      <c r="D362" s="114">
        <f t="shared" si="116"/>
        <v>0</v>
      </c>
      <c r="G362" s="25">
        <f t="shared" si="95"/>
        <v>2018</v>
      </c>
      <c r="H362" s="450"/>
      <c r="I362" s="334"/>
      <c r="J362" s="444"/>
      <c r="K362" s="312"/>
      <c r="L362" s="445"/>
      <c r="M362" s="445"/>
      <c r="N362" s="445"/>
      <c r="O362" s="445"/>
      <c r="P362" s="445"/>
      <c r="Q362" s="445"/>
      <c r="R362" s="445"/>
      <c r="S362" s="453">
        <f t="shared" si="117"/>
        <v>0</v>
      </c>
      <c r="T362" s="313"/>
      <c r="U362" s="193" t="b">
        <f t="shared" si="118"/>
        <v>1</v>
      </c>
      <c r="V362" s="384" t="str">
        <f t="shared" si="32"/>
        <v>No</v>
      </c>
    </row>
    <row r="363" spans="1:22" x14ac:dyDescent="0.25">
      <c r="A363" s="48">
        <v>356</v>
      </c>
      <c r="D363" s="114">
        <f t="shared" si="116"/>
        <v>0</v>
      </c>
      <c r="G363" s="25">
        <f t="shared" si="95"/>
        <v>2018</v>
      </c>
      <c r="H363" s="450"/>
      <c r="I363" s="334"/>
      <c r="J363" s="444"/>
      <c r="K363" s="312"/>
      <c r="L363" s="445"/>
      <c r="M363" s="445"/>
      <c r="N363" s="445"/>
      <c r="O363" s="445"/>
      <c r="P363" s="445"/>
      <c r="Q363" s="445"/>
      <c r="R363" s="445"/>
      <c r="S363" s="453">
        <f t="shared" si="117"/>
        <v>0</v>
      </c>
      <c r="T363" s="313"/>
      <c r="U363" s="193" t="b">
        <f t="shared" si="118"/>
        <v>1</v>
      </c>
      <c r="V363" s="384" t="str">
        <f t="shared" si="32"/>
        <v>No</v>
      </c>
    </row>
    <row r="364" spans="1:22" x14ac:dyDescent="0.25">
      <c r="A364" s="107">
        <v>357</v>
      </c>
      <c r="D364" s="114">
        <f t="shared" si="116"/>
        <v>0</v>
      </c>
      <c r="G364" s="25">
        <f t="shared" si="95"/>
        <v>2018</v>
      </c>
      <c r="H364" s="450"/>
      <c r="I364" s="334"/>
      <c r="J364" s="444"/>
      <c r="K364" s="312"/>
      <c r="L364" s="445"/>
      <c r="M364" s="445"/>
      <c r="N364" s="445"/>
      <c r="O364" s="445"/>
      <c r="P364" s="445"/>
      <c r="Q364" s="445"/>
      <c r="R364" s="445"/>
      <c r="S364" s="453">
        <f t="shared" si="117"/>
        <v>0</v>
      </c>
      <c r="T364" s="313"/>
      <c r="U364" s="193" t="b">
        <f t="shared" si="118"/>
        <v>1</v>
      </c>
      <c r="V364" s="384" t="str">
        <f t="shared" si="32"/>
        <v>No</v>
      </c>
    </row>
    <row r="365" spans="1:22" x14ac:dyDescent="0.25">
      <c r="A365" s="48">
        <v>358</v>
      </c>
      <c r="D365" s="114">
        <f t="shared" si="116"/>
        <v>0</v>
      </c>
      <c r="G365" s="25">
        <f t="shared" si="95"/>
        <v>2018</v>
      </c>
      <c r="H365" s="450"/>
      <c r="I365" s="334"/>
      <c r="J365" s="444"/>
      <c r="K365" s="312"/>
      <c r="L365" s="445"/>
      <c r="M365" s="445"/>
      <c r="N365" s="445"/>
      <c r="O365" s="445"/>
      <c r="P365" s="445"/>
      <c r="Q365" s="445"/>
      <c r="R365" s="445"/>
      <c r="S365" s="453">
        <f t="shared" si="117"/>
        <v>0</v>
      </c>
      <c r="T365" s="313"/>
      <c r="U365" s="193" t="b">
        <f t="shared" si="118"/>
        <v>1</v>
      </c>
      <c r="V365" s="384" t="str">
        <f t="shared" si="32"/>
        <v>No</v>
      </c>
    </row>
    <row r="366" spans="1:22" x14ac:dyDescent="0.25">
      <c r="A366" s="107">
        <v>359</v>
      </c>
      <c r="D366" s="114">
        <f t="shared" si="116"/>
        <v>0</v>
      </c>
      <c r="G366" s="25">
        <f t="shared" si="95"/>
        <v>2018</v>
      </c>
      <c r="H366" s="450"/>
      <c r="I366" s="334"/>
      <c r="J366" s="444"/>
      <c r="K366" s="312"/>
      <c r="L366" s="445"/>
      <c r="M366" s="445"/>
      <c r="N366" s="445"/>
      <c r="O366" s="445"/>
      <c r="P366" s="445"/>
      <c r="Q366" s="445"/>
      <c r="R366" s="445"/>
      <c r="S366" s="453">
        <f t="shared" si="117"/>
        <v>0</v>
      </c>
      <c r="T366" s="313"/>
      <c r="U366" s="193" t="b">
        <f t="shared" si="118"/>
        <v>1</v>
      </c>
      <c r="V366" s="384" t="str">
        <f t="shared" si="32"/>
        <v>No</v>
      </c>
    </row>
    <row r="367" spans="1:22" x14ac:dyDescent="0.25">
      <c r="A367" s="48">
        <v>360</v>
      </c>
      <c r="D367" s="114">
        <f t="shared" si="116"/>
        <v>0</v>
      </c>
      <c r="G367" s="25">
        <f t="shared" si="95"/>
        <v>2018</v>
      </c>
      <c r="H367" s="450"/>
      <c r="I367" s="334"/>
      <c r="J367" s="444"/>
      <c r="K367" s="312"/>
      <c r="L367" s="445"/>
      <c r="M367" s="445"/>
      <c r="N367" s="445"/>
      <c r="O367" s="445"/>
      <c r="P367" s="445"/>
      <c r="Q367" s="445"/>
      <c r="R367" s="445"/>
      <c r="S367" s="453">
        <f t="shared" si="117"/>
        <v>0</v>
      </c>
      <c r="T367" s="313"/>
      <c r="U367" s="193" t="b">
        <f t="shared" si="118"/>
        <v>1</v>
      </c>
      <c r="V367" s="384" t="str">
        <f t="shared" si="32"/>
        <v>No</v>
      </c>
    </row>
    <row r="368" spans="1:22" x14ac:dyDescent="0.25">
      <c r="A368" s="107">
        <v>361</v>
      </c>
      <c r="D368" s="114">
        <f t="shared" si="116"/>
        <v>0</v>
      </c>
      <c r="G368" s="25">
        <f t="shared" si="95"/>
        <v>2018</v>
      </c>
      <c r="H368" s="450"/>
      <c r="I368" s="334"/>
      <c r="J368" s="444"/>
      <c r="K368" s="312"/>
      <c r="L368" s="445"/>
      <c r="M368" s="445"/>
      <c r="N368" s="445"/>
      <c r="O368" s="445"/>
      <c r="P368" s="445"/>
      <c r="Q368" s="445"/>
      <c r="R368" s="445"/>
      <c r="S368" s="453">
        <f t="shared" si="117"/>
        <v>0</v>
      </c>
      <c r="T368" s="313"/>
      <c r="U368" s="193" t="b">
        <f t="shared" si="118"/>
        <v>1</v>
      </c>
      <c r="V368" s="384" t="str">
        <f t="shared" si="32"/>
        <v>No</v>
      </c>
    </row>
    <row r="369" spans="1:22" x14ac:dyDescent="0.25">
      <c r="A369" s="48">
        <v>362</v>
      </c>
      <c r="D369" s="114">
        <f t="shared" si="116"/>
        <v>0</v>
      </c>
      <c r="G369" s="25">
        <f t="shared" si="95"/>
        <v>2018</v>
      </c>
      <c r="H369" s="450"/>
      <c r="I369" s="334"/>
      <c r="J369" s="444"/>
      <c r="K369" s="312"/>
      <c r="L369" s="445"/>
      <c r="M369" s="445"/>
      <c r="N369" s="445"/>
      <c r="O369" s="445"/>
      <c r="P369" s="445"/>
      <c r="Q369" s="445"/>
      <c r="R369" s="445"/>
      <c r="S369" s="453">
        <f t="shared" si="117"/>
        <v>0</v>
      </c>
      <c r="T369" s="313"/>
      <c r="U369" s="193" t="b">
        <f t="shared" si="118"/>
        <v>1</v>
      </c>
      <c r="V369" s="384" t="str">
        <f t="shared" si="32"/>
        <v>No</v>
      </c>
    </row>
    <row r="370" spans="1:22" x14ac:dyDescent="0.25">
      <c r="A370" s="107">
        <v>363</v>
      </c>
      <c r="D370" s="114">
        <f t="shared" si="116"/>
        <v>0</v>
      </c>
      <c r="G370" s="25">
        <f t="shared" si="95"/>
        <v>2018</v>
      </c>
      <c r="H370" s="450"/>
      <c r="I370" s="334"/>
      <c r="J370" s="444"/>
      <c r="K370" s="312"/>
      <c r="L370" s="445"/>
      <c r="M370" s="445"/>
      <c r="N370" s="445"/>
      <c r="O370" s="445"/>
      <c r="P370" s="445"/>
      <c r="Q370" s="445"/>
      <c r="R370" s="445"/>
      <c r="S370" s="453">
        <f t="shared" si="117"/>
        <v>0</v>
      </c>
      <c r="T370" s="313"/>
      <c r="U370" s="193" t="b">
        <f t="shared" si="118"/>
        <v>1</v>
      </c>
      <c r="V370" s="384" t="str">
        <f t="shared" si="32"/>
        <v>No</v>
      </c>
    </row>
    <row r="371" spans="1:22" x14ac:dyDescent="0.25">
      <c r="A371" s="48">
        <v>364</v>
      </c>
      <c r="D371" s="114">
        <f t="shared" si="116"/>
        <v>0</v>
      </c>
      <c r="G371" s="25">
        <f t="shared" si="95"/>
        <v>2018</v>
      </c>
      <c r="H371" s="192"/>
      <c r="I371" s="334"/>
      <c r="J371" s="296"/>
      <c r="K371" s="312"/>
      <c r="L371" s="313"/>
      <c r="M371" s="313"/>
      <c r="N371" s="313"/>
      <c r="O371" s="313"/>
      <c r="P371" s="313"/>
      <c r="Q371" s="313"/>
      <c r="R371" s="313"/>
      <c r="S371" s="453">
        <f t="shared" si="117"/>
        <v>0</v>
      </c>
      <c r="T371" s="313"/>
      <c r="U371" s="193" t="b">
        <f t="shared" si="118"/>
        <v>1</v>
      </c>
      <c r="V371" s="384" t="str">
        <f t="shared" si="32"/>
        <v>No</v>
      </c>
    </row>
    <row r="372" spans="1:22" x14ac:dyDescent="0.25">
      <c r="A372" s="107">
        <v>365</v>
      </c>
      <c r="D372" s="114">
        <f t="shared" si="116"/>
        <v>0</v>
      </c>
      <c r="G372" s="25">
        <f t="shared" si="95"/>
        <v>2018</v>
      </c>
      <c r="H372" s="192"/>
      <c r="I372" s="334"/>
      <c r="J372" s="296"/>
      <c r="K372" s="312"/>
      <c r="L372" s="313"/>
      <c r="M372" s="313"/>
      <c r="N372" s="313"/>
      <c r="O372" s="313"/>
      <c r="P372" s="313"/>
      <c r="Q372" s="313"/>
      <c r="R372" s="313"/>
      <c r="S372" s="453">
        <f t="shared" si="117"/>
        <v>0</v>
      </c>
      <c r="T372" s="313"/>
      <c r="U372" s="193" t="b">
        <f t="shared" si="118"/>
        <v>1</v>
      </c>
      <c r="V372" s="384" t="str">
        <f t="shared" si="32"/>
        <v>No</v>
      </c>
    </row>
    <row r="373" spans="1:22" x14ac:dyDescent="0.25">
      <c r="A373" s="48">
        <v>366</v>
      </c>
      <c r="D373" s="114">
        <f t="shared" si="116"/>
        <v>0</v>
      </c>
      <c r="G373" s="25">
        <f t="shared" si="95"/>
        <v>2018</v>
      </c>
      <c r="H373" s="198" t="s">
        <v>718</v>
      </c>
      <c r="I373" s="335"/>
      <c r="J373" s="293" t="s">
        <v>719</v>
      </c>
      <c r="K373" s="306" t="s">
        <v>658</v>
      </c>
      <c r="L373" s="340">
        <f>SUM(L353:L372)</f>
        <v>0</v>
      </c>
      <c r="M373" s="340">
        <f t="shared" ref="M373" si="119">SUM(M353:M372)</f>
        <v>0</v>
      </c>
      <c r="N373" s="340">
        <f t="shared" ref="N373" si="120">SUM(N353:N372)</f>
        <v>0</v>
      </c>
      <c r="O373" s="340">
        <f t="shared" ref="O373" si="121">SUM(O353:O372)</f>
        <v>0</v>
      </c>
      <c r="P373" s="340">
        <f t="shared" ref="P373" si="122">SUM(P353:P372)</f>
        <v>0</v>
      </c>
      <c r="Q373" s="340">
        <f t="shared" ref="Q373" si="123">SUM(Q353:Q372)</f>
        <v>0</v>
      </c>
      <c r="R373" s="340">
        <f t="shared" ref="R373:T373" si="124">SUM(R353:R372)</f>
        <v>0</v>
      </c>
      <c r="S373" s="453">
        <f t="shared" ref="S373:S393" si="125">SUM(O373+P373-Q373-R373)</f>
        <v>0</v>
      </c>
      <c r="T373" s="340">
        <f t="shared" si="124"/>
        <v>0</v>
      </c>
      <c r="U373" s="193" t="b">
        <f>IF((COUNTBLANK(H373:T373))=10,TRUE,IF((COUNTBLANK(J373:M373))=0,IF(COUNTBLANK(P373:S373)=0,IF(S373=0,IF(ISBLANK(T373),FALSE,TRUE),TRUE))))</f>
        <v>1</v>
      </c>
      <c r="V373" s="384" t="str">
        <f t="shared" si="32"/>
        <v>No</v>
      </c>
    </row>
    <row r="374" spans="1:22" x14ac:dyDescent="0.25">
      <c r="A374" s="107">
        <v>367</v>
      </c>
      <c r="D374" s="114">
        <f t="shared" si="116"/>
        <v>0</v>
      </c>
      <c r="G374" s="25">
        <f t="shared" si="95"/>
        <v>2018</v>
      </c>
      <c r="H374" s="192"/>
      <c r="I374" s="334"/>
      <c r="J374" s="296"/>
      <c r="K374" s="312"/>
      <c r="L374" s="313"/>
      <c r="M374" s="313"/>
      <c r="N374" s="313"/>
      <c r="O374" s="313"/>
      <c r="P374" s="313"/>
      <c r="Q374" s="313"/>
      <c r="R374" s="313"/>
      <c r="S374" s="453">
        <f t="shared" si="125"/>
        <v>0</v>
      </c>
      <c r="T374" s="313"/>
      <c r="U374" s="193" t="b">
        <f t="shared" ref="U374:U393" si="126">IF((COUNTBLANK(H374:T374))=12,TRUE,IF((COUNTBLANK(J374:M374))=0,IF(COUNTBLANK(P374:S374)=0,IF(S374=0,IF(ISBLANK(T374),FALSE,TRUE),TRUE))))</f>
        <v>1</v>
      </c>
      <c r="V374" s="384" t="str">
        <f t="shared" si="32"/>
        <v>No</v>
      </c>
    </row>
    <row r="375" spans="1:22" x14ac:dyDescent="0.25">
      <c r="A375" s="48">
        <v>368</v>
      </c>
      <c r="D375" s="114">
        <f t="shared" si="116"/>
        <v>0</v>
      </c>
      <c r="G375" s="25">
        <f t="shared" si="95"/>
        <v>2018</v>
      </c>
      <c r="H375" s="450"/>
      <c r="I375" s="334"/>
      <c r="J375" s="444"/>
      <c r="K375" s="312"/>
      <c r="L375" s="445"/>
      <c r="M375" s="445"/>
      <c r="N375" s="445"/>
      <c r="O375" s="445"/>
      <c r="P375" s="445"/>
      <c r="Q375" s="445"/>
      <c r="R375" s="445"/>
      <c r="S375" s="453">
        <f t="shared" si="125"/>
        <v>0</v>
      </c>
      <c r="T375" s="313"/>
      <c r="U375" s="193" t="b">
        <f t="shared" si="126"/>
        <v>1</v>
      </c>
      <c r="V375" s="384" t="str">
        <f t="shared" si="32"/>
        <v>No</v>
      </c>
    </row>
    <row r="376" spans="1:22" x14ac:dyDescent="0.25">
      <c r="A376" s="107">
        <v>369</v>
      </c>
      <c r="D376" s="114">
        <f t="shared" si="116"/>
        <v>0</v>
      </c>
      <c r="G376" s="25">
        <f t="shared" si="95"/>
        <v>2018</v>
      </c>
      <c r="H376" s="450"/>
      <c r="I376" s="334"/>
      <c r="J376" s="444"/>
      <c r="K376" s="312"/>
      <c r="L376" s="445"/>
      <c r="M376" s="445"/>
      <c r="N376" s="445"/>
      <c r="O376" s="445"/>
      <c r="P376" s="445"/>
      <c r="Q376" s="445"/>
      <c r="R376" s="445"/>
      <c r="S376" s="453">
        <f t="shared" si="125"/>
        <v>0</v>
      </c>
      <c r="T376" s="313"/>
      <c r="U376" s="193" t="b">
        <f t="shared" si="126"/>
        <v>1</v>
      </c>
      <c r="V376" s="384" t="str">
        <f t="shared" si="32"/>
        <v>No</v>
      </c>
    </row>
    <row r="377" spans="1:22" x14ac:dyDescent="0.25">
      <c r="A377" s="48">
        <v>370</v>
      </c>
      <c r="D377" s="114">
        <f t="shared" si="116"/>
        <v>0</v>
      </c>
      <c r="G377" s="25">
        <f t="shared" si="95"/>
        <v>2018</v>
      </c>
      <c r="H377" s="450"/>
      <c r="I377" s="334"/>
      <c r="J377" s="444"/>
      <c r="K377" s="312"/>
      <c r="L377" s="445"/>
      <c r="M377" s="445"/>
      <c r="N377" s="445"/>
      <c r="O377" s="445"/>
      <c r="P377" s="445"/>
      <c r="Q377" s="445"/>
      <c r="R377" s="445"/>
      <c r="S377" s="453">
        <f t="shared" si="125"/>
        <v>0</v>
      </c>
      <c r="T377" s="313"/>
      <c r="U377" s="193" t="b">
        <f t="shared" si="126"/>
        <v>1</v>
      </c>
      <c r="V377" s="384" t="str">
        <f t="shared" si="32"/>
        <v>No</v>
      </c>
    </row>
    <row r="378" spans="1:22" x14ac:dyDescent="0.25">
      <c r="A378" s="107">
        <v>371</v>
      </c>
      <c r="D378" s="114">
        <f t="shared" si="116"/>
        <v>0</v>
      </c>
      <c r="G378" s="25">
        <f t="shared" si="95"/>
        <v>2018</v>
      </c>
      <c r="H378" s="450"/>
      <c r="I378" s="334"/>
      <c r="J378" s="444"/>
      <c r="K378" s="312"/>
      <c r="L378" s="445"/>
      <c r="M378" s="445"/>
      <c r="N378" s="445"/>
      <c r="O378" s="445"/>
      <c r="P378" s="445"/>
      <c r="Q378" s="445"/>
      <c r="R378" s="445"/>
      <c r="S378" s="453">
        <f t="shared" si="125"/>
        <v>0</v>
      </c>
      <c r="T378" s="313"/>
      <c r="U378" s="193" t="b">
        <f t="shared" si="126"/>
        <v>1</v>
      </c>
      <c r="V378" s="384" t="str">
        <f t="shared" si="32"/>
        <v>No</v>
      </c>
    </row>
    <row r="379" spans="1:22" x14ac:dyDescent="0.25">
      <c r="A379" s="48">
        <v>372</v>
      </c>
      <c r="D379" s="114">
        <f t="shared" si="116"/>
        <v>0</v>
      </c>
      <c r="G379" s="25">
        <f t="shared" si="95"/>
        <v>2018</v>
      </c>
      <c r="H379" s="450"/>
      <c r="I379" s="334"/>
      <c r="J379" s="444"/>
      <c r="K379" s="312"/>
      <c r="L379" s="445"/>
      <c r="M379" s="445"/>
      <c r="N379" s="445"/>
      <c r="O379" s="445"/>
      <c r="P379" s="445"/>
      <c r="Q379" s="445"/>
      <c r="R379" s="445"/>
      <c r="S379" s="453">
        <f t="shared" si="125"/>
        <v>0</v>
      </c>
      <c r="T379" s="313"/>
      <c r="U379" s="193" t="b">
        <f t="shared" si="126"/>
        <v>1</v>
      </c>
      <c r="V379" s="384" t="str">
        <f t="shared" si="32"/>
        <v>No</v>
      </c>
    </row>
    <row r="380" spans="1:22" x14ac:dyDescent="0.25">
      <c r="A380" s="107">
        <v>373</v>
      </c>
      <c r="D380" s="114">
        <f t="shared" si="116"/>
        <v>0</v>
      </c>
      <c r="G380" s="25">
        <f t="shared" si="95"/>
        <v>2018</v>
      </c>
      <c r="H380" s="450"/>
      <c r="I380" s="334"/>
      <c r="J380" s="444"/>
      <c r="K380" s="312"/>
      <c r="L380" s="445"/>
      <c r="M380" s="445"/>
      <c r="N380" s="445"/>
      <c r="O380" s="445"/>
      <c r="P380" s="445"/>
      <c r="Q380" s="445"/>
      <c r="R380" s="445"/>
      <c r="S380" s="453">
        <f t="shared" si="125"/>
        <v>0</v>
      </c>
      <c r="T380" s="313"/>
      <c r="U380" s="193" t="b">
        <f t="shared" si="126"/>
        <v>1</v>
      </c>
      <c r="V380" s="384" t="str">
        <f t="shared" si="32"/>
        <v>No</v>
      </c>
    </row>
    <row r="381" spans="1:22" x14ac:dyDescent="0.25">
      <c r="A381" s="48">
        <v>374</v>
      </c>
      <c r="D381" s="114">
        <f t="shared" si="116"/>
        <v>0</v>
      </c>
      <c r="G381" s="25">
        <f t="shared" si="95"/>
        <v>2018</v>
      </c>
      <c r="H381" s="450"/>
      <c r="I381" s="334"/>
      <c r="J381" s="444"/>
      <c r="K381" s="312"/>
      <c r="L381" s="445"/>
      <c r="M381" s="445"/>
      <c r="N381" s="445"/>
      <c r="O381" s="445"/>
      <c r="P381" s="445"/>
      <c r="Q381" s="445"/>
      <c r="R381" s="445"/>
      <c r="S381" s="453">
        <f t="shared" si="125"/>
        <v>0</v>
      </c>
      <c r="T381" s="313"/>
      <c r="U381" s="193" t="b">
        <f t="shared" si="126"/>
        <v>1</v>
      </c>
      <c r="V381" s="384" t="str">
        <f t="shared" si="32"/>
        <v>No</v>
      </c>
    </row>
    <row r="382" spans="1:22" x14ac:dyDescent="0.25">
      <c r="A382" s="107">
        <v>375</v>
      </c>
      <c r="D382" s="114">
        <f t="shared" si="116"/>
        <v>0</v>
      </c>
      <c r="G382" s="25">
        <f t="shared" si="95"/>
        <v>2018</v>
      </c>
      <c r="H382" s="450"/>
      <c r="I382" s="334"/>
      <c r="J382" s="444"/>
      <c r="K382" s="312"/>
      <c r="L382" s="445"/>
      <c r="M382" s="445"/>
      <c r="N382" s="445"/>
      <c r="O382" s="445"/>
      <c r="P382" s="445"/>
      <c r="Q382" s="445"/>
      <c r="R382" s="445"/>
      <c r="S382" s="453">
        <f t="shared" si="125"/>
        <v>0</v>
      </c>
      <c r="T382" s="313"/>
      <c r="U382" s="193" t="b">
        <f t="shared" si="126"/>
        <v>1</v>
      </c>
      <c r="V382" s="384" t="str">
        <f t="shared" si="32"/>
        <v>No</v>
      </c>
    </row>
    <row r="383" spans="1:22" x14ac:dyDescent="0.25">
      <c r="A383" s="48">
        <v>376</v>
      </c>
      <c r="D383" s="114">
        <f t="shared" si="116"/>
        <v>0</v>
      </c>
      <c r="G383" s="25">
        <f t="shared" si="95"/>
        <v>2018</v>
      </c>
      <c r="H383" s="450"/>
      <c r="I383" s="334"/>
      <c r="J383" s="444"/>
      <c r="K383" s="312"/>
      <c r="L383" s="445"/>
      <c r="M383" s="445"/>
      <c r="N383" s="445"/>
      <c r="O383" s="445"/>
      <c r="P383" s="445"/>
      <c r="Q383" s="445"/>
      <c r="R383" s="445"/>
      <c r="S383" s="453">
        <f t="shared" si="125"/>
        <v>0</v>
      </c>
      <c r="T383" s="313"/>
      <c r="U383" s="193" t="b">
        <f t="shared" si="126"/>
        <v>1</v>
      </c>
      <c r="V383" s="384" t="str">
        <f t="shared" si="32"/>
        <v>No</v>
      </c>
    </row>
    <row r="384" spans="1:22" x14ac:dyDescent="0.25">
      <c r="A384" s="107">
        <v>377</v>
      </c>
      <c r="D384" s="114">
        <f t="shared" si="116"/>
        <v>0</v>
      </c>
      <c r="G384" s="25">
        <f t="shared" si="95"/>
        <v>2018</v>
      </c>
      <c r="H384" s="450"/>
      <c r="I384" s="334"/>
      <c r="J384" s="444"/>
      <c r="K384" s="312"/>
      <c r="L384" s="445"/>
      <c r="M384" s="445"/>
      <c r="N384" s="445"/>
      <c r="O384" s="445"/>
      <c r="P384" s="445"/>
      <c r="Q384" s="445"/>
      <c r="R384" s="445"/>
      <c r="S384" s="453">
        <f t="shared" si="125"/>
        <v>0</v>
      </c>
      <c r="T384" s="313"/>
      <c r="U384" s="193" t="b">
        <f t="shared" si="126"/>
        <v>1</v>
      </c>
      <c r="V384" s="384" t="str">
        <f t="shared" si="32"/>
        <v>No</v>
      </c>
    </row>
    <row r="385" spans="1:22" x14ac:dyDescent="0.25">
      <c r="A385" s="48">
        <v>378</v>
      </c>
      <c r="D385" s="114">
        <f t="shared" si="116"/>
        <v>0</v>
      </c>
      <c r="G385" s="25">
        <f t="shared" si="95"/>
        <v>2018</v>
      </c>
      <c r="H385" s="450"/>
      <c r="I385" s="334"/>
      <c r="J385" s="444"/>
      <c r="K385" s="312"/>
      <c r="L385" s="445"/>
      <c r="M385" s="445"/>
      <c r="N385" s="445"/>
      <c r="O385" s="445"/>
      <c r="P385" s="445"/>
      <c r="Q385" s="445"/>
      <c r="R385" s="445"/>
      <c r="S385" s="453">
        <f t="shared" si="125"/>
        <v>0</v>
      </c>
      <c r="T385" s="313"/>
      <c r="U385" s="193" t="b">
        <f t="shared" si="126"/>
        <v>1</v>
      </c>
      <c r="V385" s="384" t="str">
        <f t="shared" si="32"/>
        <v>No</v>
      </c>
    </row>
    <row r="386" spans="1:22" x14ac:dyDescent="0.25">
      <c r="A386" s="107">
        <v>379</v>
      </c>
      <c r="D386" s="114">
        <f t="shared" si="116"/>
        <v>0</v>
      </c>
      <c r="G386" s="25">
        <f t="shared" si="95"/>
        <v>2018</v>
      </c>
      <c r="H386" s="450"/>
      <c r="I386" s="334"/>
      <c r="J386" s="444"/>
      <c r="K386" s="312"/>
      <c r="L386" s="445"/>
      <c r="M386" s="445"/>
      <c r="N386" s="445"/>
      <c r="O386" s="445"/>
      <c r="P386" s="445"/>
      <c r="Q386" s="445"/>
      <c r="R386" s="445"/>
      <c r="S386" s="453">
        <f t="shared" si="125"/>
        <v>0</v>
      </c>
      <c r="T386" s="313"/>
      <c r="U386" s="193" t="b">
        <f t="shared" si="126"/>
        <v>1</v>
      </c>
      <c r="V386" s="384" t="str">
        <f t="shared" si="32"/>
        <v>No</v>
      </c>
    </row>
    <row r="387" spans="1:22" x14ac:dyDescent="0.25">
      <c r="A387" s="48">
        <v>380</v>
      </c>
      <c r="D387" s="114">
        <f t="shared" si="116"/>
        <v>0</v>
      </c>
      <c r="G387" s="25">
        <f t="shared" si="95"/>
        <v>2018</v>
      </c>
      <c r="H387" s="450"/>
      <c r="I387" s="334"/>
      <c r="J387" s="444"/>
      <c r="K387" s="312"/>
      <c r="L387" s="445"/>
      <c r="M387" s="445"/>
      <c r="N387" s="445"/>
      <c r="O387" s="445"/>
      <c r="P387" s="445"/>
      <c r="Q387" s="445"/>
      <c r="R387" s="445"/>
      <c r="S387" s="453">
        <f t="shared" si="125"/>
        <v>0</v>
      </c>
      <c r="T387" s="313"/>
      <c r="U387" s="193" t="b">
        <f t="shared" si="126"/>
        <v>1</v>
      </c>
      <c r="V387" s="384" t="str">
        <f t="shared" si="32"/>
        <v>No</v>
      </c>
    </row>
    <row r="388" spans="1:22" x14ac:dyDescent="0.25">
      <c r="A388" s="107">
        <v>381</v>
      </c>
      <c r="D388" s="114">
        <f t="shared" si="116"/>
        <v>0</v>
      </c>
      <c r="G388" s="25">
        <f t="shared" si="95"/>
        <v>2018</v>
      </c>
      <c r="H388" s="450"/>
      <c r="I388" s="334"/>
      <c r="J388" s="444"/>
      <c r="K388" s="312"/>
      <c r="L388" s="445"/>
      <c r="M388" s="445"/>
      <c r="N388" s="445"/>
      <c r="O388" s="445"/>
      <c r="P388" s="445"/>
      <c r="Q388" s="445"/>
      <c r="R388" s="445"/>
      <c r="S388" s="453">
        <f t="shared" si="125"/>
        <v>0</v>
      </c>
      <c r="T388" s="313"/>
      <c r="U388" s="193" t="b">
        <f t="shared" si="126"/>
        <v>1</v>
      </c>
      <c r="V388" s="384" t="str">
        <f t="shared" si="32"/>
        <v>No</v>
      </c>
    </row>
    <row r="389" spans="1:22" x14ac:dyDescent="0.25">
      <c r="A389" s="48">
        <v>382</v>
      </c>
      <c r="D389" s="114">
        <f t="shared" si="116"/>
        <v>0</v>
      </c>
      <c r="G389" s="25">
        <f t="shared" si="95"/>
        <v>2018</v>
      </c>
      <c r="H389" s="450"/>
      <c r="I389" s="334"/>
      <c r="J389" s="444"/>
      <c r="K389" s="312"/>
      <c r="L389" s="445"/>
      <c r="M389" s="445"/>
      <c r="N389" s="445"/>
      <c r="O389" s="445"/>
      <c r="P389" s="445"/>
      <c r="Q389" s="445"/>
      <c r="R389" s="445"/>
      <c r="S389" s="453">
        <f t="shared" si="125"/>
        <v>0</v>
      </c>
      <c r="T389" s="313"/>
      <c r="U389" s="193" t="b">
        <f t="shared" si="126"/>
        <v>1</v>
      </c>
      <c r="V389" s="384" t="str">
        <f t="shared" si="32"/>
        <v>No</v>
      </c>
    </row>
    <row r="390" spans="1:22" x14ac:dyDescent="0.25">
      <c r="A390" s="107">
        <v>383</v>
      </c>
      <c r="D390" s="114">
        <f t="shared" si="116"/>
        <v>0</v>
      </c>
      <c r="G390" s="25">
        <f t="shared" si="95"/>
        <v>2018</v>
      </c>
      <c r="H390" s="450"/>
      <c r="I390" s="334"/>
      <c r="J390" s="444"/>
      <c r="K390" s="312"/>
      <c r="L390" s="445"/>
      <c r="M390" s="445"/>
      <c r="N390" s="445"/>
      <c r="O390" s="445"/>
      <c r="P390" s="445"/>
      <c r="Q390" s="445"/>
      <c r="R390" s="445"/>
      <c r="S390" s="453">
        <f t="shared" si="125"/>
        <v>0</v>
      </c>
      <c r="T390" s="313"/>
      <c r="U390" s="193" t="b">
        <f t="shared" si="126"/>
        <v>1</v>
      </c>
      <c r="V390" s="384" t="str">
        <f t="shared" si="32"/>
        <v>No</v>
      </c>
    </row>
    <row r="391" spans="1:22" x14ac:dyDescent="0.25">
      <c r="A391" s="48">
        <v>384</v>
      </c>
      <c r="D391" s="114">
        <f t="shared" si="116"/>
        <v>0</v>
      </c>
      <c r="G391" s="25">
        <f t="shared" si="95"/>
        <v>2018</v>
      </c>
      <c r="H391" s="450"/>
      <c r="I391" s="334"/>
      <c r="J391" s="444"/>
      <c r="K391" s="312"/>
      <c r="L391" s="445"/>
      <c r="M391" s="445"/>
      <c r="N391" s="445"/>
      <c r="O391" s="445"/>
      <c r="P391" s="445"/>
      <c r="Q391" s="445"/>
      <c r="R391" s="445"/>
      <c r="S391" s="453">
        <f t="shared" si="125"/>
        <v>0</v>
      </c>
      <c r="T391" s="313"/>
      <c r="U391" s="193" t="b">
        <f t="shared" si="126"/>
        <v>1</v>
      </c>
      <c r="V391" s="384" t="str">
        <f t="shared" si="32"/>
        <v>No</v>
      </c>
    </row>
    <row r="392" spans="1:22" x14ac:dyDescent="0.25">
      <c r="A392" s="107">
        <v>385</v>
      </c>
      <c r="D392" s="114">
        <f t="shared" si="116"/>
        <v>0</v>
      </c>
      <c r="G392" s="25">
        <f t="shared" si="95"/>
        <v>2018</v>
      </c>
      <c r="H392" s="192"/>
      <c r="I392" s="334"/>
      <c r="J392" s="296"/>
      <c r="K392" s="312"/>
      <c r="L392" s="313"/>
      <c r="M392" s="313"/>
      <c r="N392" s="313"/>
      <c r="O392" s="313"/>
      <c r="P392" s="313"/>
      <c r="Q392" s="313"/>
      <c r="R392" s="313"/>
      <c r="S392" s="453">
        <f t="shared" si="125"/>
        <v>0</v>
      </c>
      <c r="T392" s="313"/>
      <c r="U392" s="193" t="b">
        <f t="shared" si="126"/>
        <v>1</v>
      </c>
      <c r="V392" s="384" t="str">
        <f t="shared" si="32"/>
        <v>No</v>
      </c>
    </row>
    <row r="393" spans="1:22" x14ac:dyDescent="0.25">
      <c r="A393" s="48">
        <v>386</v>
      </c>
      <c r="D393" s="114">
        <f t="shared" si="116"/>
        <v>0</v>
      </c>
      <c r="G393" s="25">
        <f t="shared" si="95"/>
        <v>2018</v>
      </c>
      <c r="H393" s="192"/>
      <c r="I393" s="334"/>
      <c r="J393" s="296"/>
      <c r="K393" s="312"/>
      <c r="L393" s="313"/>
      <c r="M393" s="313"/>
      <c r="N393" s="313"/>
      <c r="O393" s="313"/>
      <c r="P393" s="313"/>
      <c r="Q393" s="313"/>
      <c r="R393" s="313"/>
      <c r="S393" s="453">
        <f t="shared" si="125"/>
        <v>0</v>
      </c>
      <c r="T393" s="313"/>
      <c r="U393" s="193" t="b">
        <f t="shared" si="126"/>
        <v>1</v>
      </c>
      <c r="V393" s="384" t="str">
        <f t="shared" si="32"/>
        <v>No</v>
      </c>
    </row>
    <row r="394" spans="1:22" x14ac:dyDescent="0.25">
      <c r="A394" s="107">
        <v>387</v>
      </c>
      <c r="D394" s="114">
        <f t="shared" si="116"/>
        <v>0</v>
      </c>
      <c r="G394" s="25">
        <f t="shared" ref="G394:G457" si="127">$G$8</f>
        <v>2018</v>
      </c>
      <c r="H394" s="198" t="s">
        <v>720</v>
      </c>
      <c r="I394" s="335"/>
      <c r="J394" s="293" t="s">
        <v>721</v>
      </c>
      <c r="K394" s="306" t="s">
        <v>658</v>
      </c>
      <c r="L394" s="340">
        <f>SUM(L374:L393)</f>
        <v>0</v>
      </c>
      <c r="M394" s="340">
        <f t="shared" ref="M394" si="128">SUM(M374:M393)</f>
        <v>0</v>
      </c>
      <c r="N394" s="340">
        <f t="shared" ref="N394" si="129">SUM(N374:N393)</f>
        <v>0</v>
      </c>
      <c r="O394" s="340">
        <f t="shared" ref="O394" si="130">SUM(O374:O393)</f>
        <v>0</v>
      </c>
      <c r="P394" s="340">
        <f t="shared" ref="P394" si="131">SUM(P374:P393)</f>
        <v>0</v>
      </c>
      <c r="Q394" s="340">
        <f t="shared" ref="Q394" si="132">SUM(Q374:Q393)</f>
        <v>0</v>
      </c>
      <c r="R394" s="340">
        <f t="shared" ref="R394" si="133">SUM(R374:R393)</f>
        <v>0</v>
      </c>
      <c r="S394" s="340">
        <f t="shared" ref="S394" si="134">SUM(S374:S393)</f>
        <v>0</v>
      </c>
      <c r="T394" s="340">
        <f t="shared" ref="T394" si="135">SUM(T374:T393)</f>
        <v>0</v>
      </c>
      <c r="U394" s="193" t="b">
        <f t="shared" ref="U394" si="136">IF((COUNTBLANK(H394:T394))=13,TRUE,IF((COUNTBLANK(J394:M394))=0,IF(COUNTBLANK(P394:S394)=0,IF(S394=0,IF(ISBLANK(T394),FALSE,TRUE),TRUE))))</f>
        <v>1</v>
      </c>
      <c r="V394" s="384" t="str">
        <f t="shared" si="32"/>
        <v>No</v>
      </c>
    </row>
    <row r="395" spans="1:22" x14ac:dyDescent="0.25">
      <c r="A395" s="48">
        <v>388</v>
      </c>
      <c r="D395" s="114">
        <f t="shared" si="116"/>
        <v>0</v>
      </c>
      <c r="G395" s="25">
        <f t="shared" si="127"/>
        <v>2018</v>
      </c>
      <c r="H395" s="198" t="s">
        <v>723</v>
      </c>
      <c r="I395" s="335"/>
      <c r="J395" s="293" t="s">
        <v>722</v>
      </c>
      <c r="K395" s="306" t="s">
        <v>658</v>
      </c>
      <c r="L395" s="340">
        <f>SUM(L310,L331,L352,L373,L394)</f>
        <v>0</v>
      </c>
      <c r="M395" s="340">
        <f t="shared" ref="M395" si="137">SUM(M310,M331,M352,M373,M394)</f>
        <v>0</v>
      </c>
      <c r="N395" s="340">
        <f t="shared" ref="N395" si="138">SUM(N310,N331,N352,N373,N394)</f>
        <v>0</v>
      </c>
      <c r="O395" s="340">
        <f t="shared" ref="O395" si="139">SUM(O310,O331,O352,O373,O394)</f>
        <v>0</v>
      </c>
      <c r="P395" s="340">
        <f t="shared" ref="P395" si="140">SUM(P310,P331,P352,P373,P394)</f>
        <v>0</v>
      </c>
      <c r="Q395" s="340">
        <f t="shared" ref="Q395" si="141">SUM(Q310,Q331,Q352,Q373,Q394)</f>
        <v>0</v>
      </c>
      <c r="R395" s="340">
        <f t="shared" ref="R395" si="142">SUM(R310,R331,R352,R373,R394)</f>
        <v>0</v>
      </c>
      <c r="S395" s="340">
        <f t="shared" ref="S395" si="143">SUM(S310,S331,S352,S373,S394)</f>
        <v>0</v>
      </c>
      <c r="T395" s="340">
        <f t="shared" ref="T395" si="144">SUM(T310,T331,T352,T373,T394)</f>
        <v>0</v>
      </c>
      <c r="U395" s="193" t="b">
        <f>IF((COUNTBLANK(H395:T395))=10,TRUE,IF((COUNTBLANK(J395:M395))=0,IF(COUNTBLANK(P395:S395)=0,IF(S395=0,IF(ISBLANK(T395),FALSE,TRUE),TRUE))))</f>
        <v>1</v>
      </c>
      <c r="V395" s="384" t="str">
        <f t="shared" si="32"/>
        <v>No</v>
      </c>
    </row>
    <row r="396" spans="1:22" x14ac:dyDescent="0.25">
      <c r="A396" s="107">
        <v>389</v>
      </c>
      <c r="D396" s="114">
        <f t="shared" si="116"/>
        <v>0</v>
      </c>
      <c r="G396" s="25">
        <f t="shared" si="127"/>
        <v>2018</v>
      </c>
      <c r="H396" s="192"/>
      <c r="I396" s="334"/>
      <c r="J396" s="296"/>
      <c r="K396" s="312"/>
      <c r="L396" s="313"/>
      <c r="M396" s="313"/>
      <c r="N396" s="313"/>
      <c r="O396" s="313"/>
      <c r="P396" s="313"/>
      <c r="Q396" s="313"/>
      <c r="R396" s="313"/>
      <c r="S396" s="453">
        <f t="shared" ref="S396:S415" si="145">SUM(O396+P396-Q396-R396)</f>
        <v>0</v>
      </c>
      <c r="T396" s="313"/>
      <c r="U396" s="193" t="b">
        <f t="shared" ref="U396:U415" si="146">IF((COUNTBLANK(H396:T396))=12,TRUE,IF((COUNTBLANK(J396:M396))=0,IF(COUNTBLANK(P396:S396)=0,IF(S396=0,IF(ISBLANK(T396),FALSE,TRUE),TRUE))))</f>
        <v>1</v>
      </c>
      <c r="V396" s="384" t="str">
        <f t="shared" si="32"/>
        <v>No</v>
      </c>
    </row>
    <row r="397" spans="1:22" x14ac:dyDescent="0.25">
      <c r="A397" s="48">
        <v>390</v>
      </c>
      <c r="D397" s="114">
        <f t="shared" si="116"/>
        <v>0</v>
      </c>
      <c r="G397" s="25">
        <f t="shared" si="127"/>
        <v>2018</v>
      </c>
      <c r="H397" s="192"/>
      <c r="I397" s="334"/>
      <c r="J397" s="296"/>
      <c r="K397" s="312"/>
      <c r="L397" s="313"/>
      <c r="M397" s="313"/>
      <c r="N397" s="313"/>
      <c r="O397" s="313"/>
      <c r="P397" s="313"/>
      <c r="Q397" s="313"/>
      <c r="R397" s="313"/>
      <c r="S397" s="453">
        <f t="shared" si="145"/>
        <v>0</v>
      </c>
      <c r="T397" s="313"/>
      <c r="U397" s="193" t="b">
        <f t="shared" si="146"/>
        <v>1</v>
      </c>
      <c r="V397" s="384" t="str">
        <f t="shared" si="32"/>
        <v>No</v>
      </c>
    </row>
    <row r="398" spans="1:22" x14ac:dyDescent="0.25">
      <c r="A398" s="107">
        <v>391</v>
      </c>
      <c r="D398" s="114">
        <f t="shared" si="116"/>
        <v>0</v>
      </c>
      <c r="G398" s="25">
        <f t="shared" si="127"/>
        <v>2018</v>
      </c>
      <c r="H398" s="450"/>
      <c r="I398" s="334"/>
      <c r="J398" s="444"/>
      <c r="K398" s="312"/>
      <c r="L398" s="445"/>
      <c r="M398" s="445"/>
      <c r="N398" s="445"/>
      <c r="O398" s="445"/>
      <c r="P398" s="445"/>
      <c r="Q398" s="445"/>
      <c r="R398" s="445"/>
      <c r="S398" s="453">
        <f t="shared" si="145"/>
        <v>0</v>
      </c>
      <c r="T398" s="313"/>
      <c r="U398" s="193" t="b">
        <f t="shared" si="146"/>
        <v>1</v>
      </c>
      <c r="V398" s="384" t="str">
        <f t="shared" si="32"/>
        <v>No</v>
      </c>
    </row>
    <row r="399" spans="1:22" x14ac:dyDescent="0.25">
      <c r="A399" s="48">
        <v>392</v>
      </c>
      <c r="D399" s="114">
        <f t="shared" si="116"/>
        <v>0</v>
      </c>
      <c r="G399" s="25">
        <f t="shared" si="127"/>
        <v>2018</v>
      </c>
      <c r="H399" s="450"/>
      <c r="I399" s="334"/>
      <c r="J399" s="444"/>
      <c r="K399" s="312"/>
      <c r="L399" s="445"/>
      <c r="M399" s="445"/>
      <c r="N399" s="445"/>
      <c r="O399" s="445"/>
      <c r="P399" s="445"/>
      <c r="Q399" s="445"/>
      <c r="R399" s="445"/>
      <c r="S399" s="453">
        <f t="shared" si="145"/>
        <v>0</v>
      </c>
      <c r="T399" s="313"/>
      <c r="U399" s="193" t="b">
        <f t="shared" si="146"/>
        <v>1</v>
      </c>
      <c r="V399" s="384" t="str">
        <f t="shared" si="32"/>
        <v>No</v>
      </c>
    </row>
    <row r="400" spans="1:22" x14ac:dyDescent="0.25">
      <c r="A400" s="107">
        <v>393</v>
      </c>
      <c r="D400" s="114">
        <f t="shared" si="116"/>
        <v>0</v>
      </c>
      <c r="G400" s="25">
        <f t="shared" si="127"/>
        <v>2018</v>
      </c>
      <c r="H400" s="450"/>
      <c r="I400" s="334"/>
      <c r="J400" s="444"/>
      <c r="K400" s="312"/>
      <c r="L400" s="445"/>
      <c r="M400" s="445"/>
      <c r="N400" s="445"/>
      <c r="O400" s="445"/>
      <c r="P400" s="445"/>
      <c r="Q400" s="445"/>
      <c r="R400" s="445"/>
      <c r="S400" s="453">
        <f t="shared" si="145"/>
        <v>0</v>
      </c>
      <c r="T400" s="313"/>
      <c r="U400" s="193" t="b">
        <f t="shared" si="146"/>
        <v>1</v>
      </c>
      <c r="V400" s="384" t="str">
        <f t="shared" si="32"/>
        <v>No</v>
      </c>
    </row>
    <row r="401" spans="1:22" x14ac:dyDescent="0.25">
      <c r="A401" s="48">
        <v>394</v>
      </c>
      <c r="D401" s="114">
        <f t="shared" si="116"/>
        <v>0</v>
      </c>
      <c r="G401" s="25">
        <f t="shared" si="127"/>
        <v>2018</v>
      </c>
      <c r="H401" s="450"/>
      <c r="I401" s="334"/>
      <c r="J401" s="444"/>
      <c r="K401" s="312"/>
      <c r="L401" s="445"/>
      <c r="M401" s="445"/>
      <c r="N401" s="445"/>
      <c r="O401" s="445"/>
      <c r="P401" s="445"/>
      <c r="Q401" s="445"/>
      <c r="R401" s="445"/>
      <c r="S401" s="453">
        <f t="shared" si="145"/>
        <v>0</v>
      </c>
      <c r="T401" s="313"/>
      <c r="U401" s="193" t="b">
        <f t="shared" si="146"/>
        <v>1</v>
      </c>
      <c r="V401" s="384" t="str">
        <f t="shared" si="32"/>
        <v>No</v>
      </c>
    </row>
    <row r="402" spans="1:22" x14ac:dyDescent="0.25">
      <c r="A402" s="107">
        <v>395</v>
      </c>
      <c r="D402" s="114">
        <f t="shared" si="116"/>
        <v>0</v>
      </c>
      <c r="G402" s="25">
        <f t="shared" si="127"/>
        <v>2018</v>
      </c>
      <c r="H402" s="450"/>
      <c r="I402" s="334"/>
      <c r="J402" s="444"/>
      <c r="K402" s="312"/>
      <c r="L402" s="445"/>
      <c r="M402" s="445"/>
      <c r="N402" s="445"/>
      <c r="O402" s="445"/>
      <c r="P402" s="445"/>
      <c r="Q402" s="445"/>
      <c r="R402" s="445"/>
      <c r="S402" s="453">
        <f t="shared" si="145"/>
        <v>0</v>
      </c>
      <c r="T402" s="313"/>
      <c r="U402" s="193" t="b">
        <f t="shared" si="146"/>
        <v>1</v>
      </c>
      <c r="V402" s="384" t="str">
        <f t="shared" si="32"/>
        <v>No</v>
      </c>
    </row>
    <row r="403" spans="1:22" x14ac:dyDescent="0.25">
      <c r="A403" s="48">
        <v>396</v>
      </c>
      <c r="D403" s="114">
        <f t="shared" si="116"/>
        <v>0</v>
      </c>
      <c r="G403" s="25">
        <f t="shared" si="127"/>
        <v>2018</v>
      </c>
      <c r="H403" s="450"/>
      <c r="I403" s="334"/>
      <c r="J403" s="444"/>
      <c r="K403" s="312"/>
      <c r="L403" s="445"/>
      <c r="M403" s="445"/>
      <c r="N403" s="445"/>
      <c r="O403" s="445"/>
      <c r="P403" s="445"/>
      <c r="Q403" s="445"/>
      <c r="R403" s="445"/>
      <c r="S403" s="453">
        <f t="shared" si="145"/>
        <v>0</v>
      </c>
      <c r="T403" s="313"/>
      <c r="U403" s="193" t="b">
        <f t="shared" si="146"/>
        <v>1</v>
      </c>
      <c r="V403" s="384" t="str">
        <f t="shared" si="32"/>
        <v>No</v>
      </c>
    </row>
    <row r="404" spans="1:22" x14ac:dyDescent="0.25">
      <c r="A404" s="107">
        <v>397</v>
      </c>
      <c r="D404" s="114">
        <f t="shared" si="116"/>
        <v>0</v>
      </c>
      <c r="G404" s="25">
        <f t="shared" si="127"/>
        <v>2018</v>
      </c>
      <c r="H404" s="450"/>
      <c r="I404" s="334"/>
      <c r="J404" s="444"/>
      <c r="K404" s="312"/>
      <c r="L404" s="445"/>
      <c r="M404" s="445"/>
      <c r="N404" s="445"/>
      <c r="O404" s="445"/>
      <c r="P404" s="445"/>
      <c r="Q404" s="445"/>
      <c r="R404" s="445"/>
      <c r="S404" s="453">
        <f t="shared" si="145"/>
        <v>0</v>
      </c>
      <c r="T404" s="313"/>
      <c r="U404" s="193" t="b">
        <f t="shared" si="146"/>
        <v>1</v>
      </c>
      <c r="V404" s="384" t="str">
        <f t="shared" si="32"/>
        <v>No</v>
      </c>
    </row>
    <row r="405" spans="1:22" x14ac:dyDescent="0.25">
      <c r="A405" s="48">
        <v>398</v>
      </c>
      <c r="D405" s="114">
        <f t="shared" si="116"/>
        <v>0</v>
      </c>
      <c r="G405" s="25">
        <f t="shared" si="127"/>
        <v>2018</v>
      </c>
      <c r="H405" s="450"/>
      <c r="I405" s="334"/>
      <c r="J405" s="444"/>
      <c r="K405" s="312"/>
      <c r="L405" s="445"/>
      <c r="M405" s="445"/>
      <c r="N405" s="445"/>
      <c r="O405" s="445"/>
      <c r="P405" s="445"/>
      <c r="Q405" s="445"/>
      <c r="R405" s="445"/>
      <c r="S405" s="453">
        <f t="shared" si="145"/>
        <v>0</v>
      </c>
      <c r="T405" s="313"/>
      <c r="U405" s="193" t="b">
        <f t="shared" si="146"/>
        <v>1</v>
      </c>
      <c r="V405" s="384" t="str">
        <f t="shared" si="32"/>
        <v>No</v>
      </c>
    </row>
    <row r="406" spans="1:22" x14ac:dyDescent="0.25">
      <c r="A406" s="107">
        <v>399</v>
      </c>
      <c r="D406" s="114">
        <f t="shared" si="116"/>
        <v>0</v>
      </c>
      <c r="G406" s="25">
        <f t="shared" si="127"/>
        <v>2018</v>
      </c>
      <c r="H406" s="450"/>
      <c r="I406" s="334"/>
      <c r="J406" s="444"/>
      <c r="K406" s="312"/>
      <c r="L406" s="445"/>
      <c r="M406" s="445"/>
      <c r="N406" s="445"/>
      <c r="O406" s="445"/>
      <c r="P406" s="445"/>
      <c r="Q406" s="445"/>
      <c r="R406" s="445"/>
      <c r="S406" s="453">
        <f t="shared" si="145"/>
        <v>0</v>
      </c>
      <c r="T406" s="313"/>
      <c r="U406" s="193" t="b">
        <f t="shared" si="146"/>
        <v>1</v>
      </c>
      <c r="V406" s="384" t="str">
        <f t="shared" si="32"/>
        <v>No</v>
      </c>
    </row>
    <row r="407" spans="1:22" x14ac:dyDescent="0.25">
      <c r="A407" s="48">
        <v>400</v>
      </c>
      <c r="D407" s="114">
        <f t="shared" si="116"/>
        <v>0</v>
      </c>
      <c r="G407" s="25">
        <f t="shared" si="127"/>
        <v>2018</v>
      </c>
      <c r="H407" s="450"/>
      <c r="I407" s="334"/>
      <c r="J407" s="444"/>
      <c r="K407" s="312"/>
      <c r="L407" s="445"/>
      <c r="M407" s="445"/>
      <c r="N407" s="445"/>
      <c r="O407" s="445"/>
      <c r="P407" s="445"/>
      <c r="Q407" s="445"/>
      <c r="R407" s="445"/>
      <c r="S407" s="453">
        <f t="shared" si="145"/>
        <v>0</v>
      </c>
      <c r="T407" s="313"/>
      <c r="U407" s="193" t="b">
        <f t="shared" si="146"/>
        <v>1</v>
      </c>
      <c r="V407" s="384" t="str">
        <f t="shared" si="32"/>
        <v>No</v>
      </c>
    </row>
    <row r="408" spans="1:22" x14ac:dyDescent="0.25">
      <c r="A408" s="107">
        <v>401</v>
      </c>
      <c r="D408" s="114">
        <f t="shared" si="116"/>
        <v>0</v>
      </c>
      <c r="G408" s="25">
        <f t="shared" si="127"/>
        <v>2018</v>
      </c>
      <c r="H408" s="450"/>
      <c r="I408" s="334"/>
      <c r="J408" s="444"/>
      <c r="K408" s="312"/>
      <c r="L408" s="445"/>
      <c r="M408" s="445"/>
      <c r="N408" s="445"/>
      <c r="O408" s="445"/>
      <c r="P408" s="445"/>
      <c r="Q408" s="445"/>
      <c r="R408" s="445"/>
      <c r="S408" s="453">
        <f t="shared" si="145"/>
        <v>0</v>
      </c>
      <c r="T408" s="313"/>
      <c r="U408" s="193" t="b">
        <f t="shared" si="146"/>
        <v>1</v>
      </c>
      <c r="V408" s="384" t="str">
        <f t="shared" si="32"/>
        <v>No</v>
      </c>
    </row>
    <row r="409" spans="1:22" x14ac:dyDescent="0.25">
      <c r="A409" s="48">
        <v>402</v>
      </c>
      <c r="D409" s="114">
        <f t="shared" si="116"/>
        <v>0</v>
      </c>
      <c r="G409" s="25">
        <f t="shared" si="127"/>
        <v>2018</v>
      </c>
      <c r="H409" s="450"/>
      <c r="I409" s="334"/>
      <c r="J409" s="444"/>
      <c r="K409" s="312"/>
      <c r="L409" s="445"/>
      <c r="M409" s="445"/>
      <c r="N409" s="445"/>
      <c r="O409" s="445"/>
      <c r="P409" s="445"/>
      <c r="Q409" s="445"/>
      <c r="R409" s="445"/>
      <c r="S409" s="453">
        <f t="shared" si="145"/>
        <v>0</v>
      </c>
      <c r="T409" s="313"/>
      <c r="U409" s="193" t="b">
        <f t="shared" si="146"/>
        <v>1</v>
      </c>
      <c r="V409" s="384" t="str">
        <f t="shared" si="32"/>
        <v>No</v>
      </c>
    </row>
    <row r="410" spans="1:22" x14ac:dyDescent="0.25">
      <c r="A410" s="107">
        <v>403</v>
      </c>
      <c r="D410" s="114">
        <f t="shared" si="116"/>
        <v>0</v>
      </c>
      <c r="G410" s="25">
        <f t="shared" si="127"/>
        <v>2018</v>
      </c>
      <c r="H410" s="450"/>
      <c r="I410" s="334"/>
      <c r="J410" s="444"/>
      <c r="K410" s="312"/>
      <c r="L410" s="445"/>
      <c r="M410" s="445"/>
      <c r="N410" s="445"/>
      <c r="O410" s="445"/>
      <c r="P410" s="445"/>
      <c r="Q410" s="445"/>
      <c r="R410" s="445"/>
      <c r="S410" s="453">
        <f t="shared" si="145"/>
        <v>0</v>
      </c>
      <c r="T410" s="313"/>
      <c r="U410" s="193" t="b">
        <f t="shared" si="146"/>
        <v>1</v>
      </c>
      <c r="V410" s="384" t="str">
        <f t="shared" si="32"/>
        <v>No</v>
      </c>
    </row>
    <row r="411" spans="1:22" x14ac:dyDescent="0.25">
      <c r="A411" s="48">
        <v>404</v>
      </c>
      <c r="D411" s="114">
        <f t="shared" si="116"/>
        <v>0</v>
      </c>
      <c r="G411" s="25">
        <f t="shared" si="127"/>
        <v>2018</v>
      </c>
      <c r="H411" s="450"/>
      <c r="I411" s="334"/>
      <c r="J411" s="444"/>
      <c r="K411" s="312"/>
      <c r="L411" s="445"/>
      <c r="M411" s="445"/>
      <c r="N411" s="445"/>
      <c r="O411" s="445"/>
      <c r="P411" s="445"/>
      <c r="Q411" s="445"/>
      <c r="R411" s="445"/>
      <c r="S411" s="453">
        <f t="shared" si="145"/>
        <v>0</v>
      </c>
      <c r="T411" s="313"/>
      <c r="U411" s="193" t="b">
        <f t="shared" si="146"/>
        <v>1</v>
      </c>
      <c r="V411" s="384" t="str">
        <f t="shared" si="32"/>
        <v>No</v>
      </c>
    </row>
    <row r="412" spans="1:22" x14ac:dyDescent="0.25">
      <c r="A412" s="107">
        <v>405</v>
      </c>
      <c r="D412" s="114">
        <f t="shared" si="116"/>
        <v>0</v>
      </c>
      <c r="G412" s="25">
        <f t="shared" si="127"/>
        <v>2018</v>
      </c>
      <c r="H412" s="450"/>
      <c r="I412" s="334"/>
      <c r="J412" s="444"/>
      <c r="K412" s="312"/>
      <c r="L412" s="445"/>
      <c r="M412" s="445"/>
      <c r="N412" s="445"/>
      <c r="O412" s="445"/>
      <c r="P412" s="445"/>
      <c r="Q412" s="445"/>
      <c r="R412" s="445"/>
      <c r="S412" s="453">
        <f t="shared" si="145"/>
        <v>0</v>
      </c>
      <c r="T412" s="313"/>
      <c r="U412" s="193" t="b">
        <f t="shared" si="146"/>
        <v>1</v>
      </c>
      <c r="V412" s="384" t="str">
        <f t="shared" si="32"/>
        <v>No</v>
      </c>
    </row>
    <row r="413" spans="1:22" x14ac:dyDescent="0.25">
      <c r="A413" s="48">
        <v>406</v>
      </c>
      <c r="D413" s="114">
        <f t="shared" si="116"/>
        <v>0</v>
      </c>
      <c r="G413" s="25">
        <f t="shared" si="127"/>
        <v>2018</v>
      </c>
      <c r="H413" s="450"/>
      <c r="I413" s="334"/>
      <c r="J413" s="444"/>
      <c r="K413" s="312"/>
      <c r="L413" s="445"/>
      <c r="M413" s="445"/>
      <c r="N413" s="445"/>
      <c r="O413" s="445"/>
      <c r="P413" s="445"/>
      <c r="Q413" s="445"/>
      <c r="R413" s="445"/>
      <c r="S413" s="453">
        <f t="shared" si="145"/>
        <v>0</v>
      </c>
      <c r="T413" s="313"/>
      <c r="U413" s="193" t="b">
        <f t="shared" si="146"/>
        <v>1</v>
      </c>
      <c r="V413" s="384" t="str">
        <f t="shared" si="32"/>
        <v>No</v>
      </c>
    </row>
    <row r="414" spans="1:22" x14ac:dyDescent="0.25">
      <c r="A414" s="107">
        <v>407</v>
      </c>
      <c r="D414" s="114">
        <f t="shared" si="116"/>
        <v>0</v>
      </c>
      <c r="G414" s="25">
        <f t="shared" si="127"/>
        <v>2018</v>
      </c>
      <c r="H414" s="192"/>
      <c r="I414" s="334"/>
      <c r="J414" s="296"/>
      <c r="K414" s="312"/>
      <c r="L414" s="313"/>
      <c r="M414" s="313"/>
      <c r="N414" s="313"/>
      <c r="O414" s="313"/>
      <c r="P414" s="313"/>
      <c r="Q414" s="313"/>
      <c r="R414" s="313"/>
      <c r="S414" s="453">
        <f t="shared" si="145"/>
        <v>0</v>
      </c>
      <c r="T414" s="313"/>
      <c r="U414" s="193" t="b">
        <f t="shared" si="146"/>
        <v>1</v>
      </c>
      <c r="V414" s="384" t="str">
        <f t="shared" si="32"/>
        <v>No</v>
      </c>
    </row>
    <row r="415" spans="1:22" x14ac:dyDescent="0.25">
      <c r="A415" s="48">
        <v>408</v>
      </c>
      <c r="D415" s="114">
        <f t="shared" si="116"/>
        <v>0</v>
      </c>
      <c r="G415" s="25">
        <f t="shared" si="127"/>
        <v>2018</v>
      </c>
      <c r="H415" s="192"/>
      <c r="I415" s="334"/>
      <c r="J415" s="292"/>
      <c r="K415" s="312"/>
      <c r="L415" s="313"/>
      <c r="M415" s="313"/>
      <c r="N415" s="313"/>
      <c r="O415" s="313"/>
      <c r="P415" s="313"/>
      <c r="Q415" s="313"/>
      <c r="R415" s="313"/>
      <c r="S415" s="453">
        <f t="shared" si="145"/>
        <v>0</v>
      </c>
      <c r="T415" s="313"/>
      <c r="U415" s="193" t="b">
        <f t="shared" si="146"/>
        <v>1</v>
      </c>
      <c r="V415" s="384" t="str">
        <f t="shared" si="32"/>
        <v>No</v>
      </c>
    </row>
    <row r="416" spans="1:22" x14ac:dyDescent="0.25">
      <c r="A416" s="107">
        <v>409</v>
      </c>
      <c r="D416" s="114">
        <f t="shared" si="116"/>
        <v>0</v>
      </c>
      <c r="G416" s="25">
        <f t="shared" si="127"/>
        <v>2018</v>
      </c>
      <c r="H416" s="198" t="s">
        <v>727</v>
      </c>
      <c r="I416" s="335"/>
      <c r="J416" s="293" t="s">
        <v>724</v>
      </c>
      <c r="K416" s="303" t="s">
        <v>658</v>
      </c>
      <c r="L416" s="338">
        <f>SUM(L396:L415)</f>
        <v>0</v>
      </c>
      <c r="M416" s="338">
        <f t="shared" ref="M416:T416" si="147">SUM(M396:M415)</f>
        <v>0</v>
      </c>
      <c r="N416" s="338">
        <f t="shared" si="147"/>
        <v>0</v>
      </c>
      <c r="O416" s="338">
        <f t="shared" si="147"/>
        <v>0</v>
      </c>
      <c r="P416" s="338">
        <f t="shared" si="147"/>
        <v>0</v>
      </c>
      <c r="Q416" s="338">
        <f t="shared" si="147"/>
        <v>0</v>
      </c>
      <c r="R416" s="338">
        <f t="shared" si="147"/>
        <v>0</v>
      </c>
      <c r="S416" s="338">
        <f t="shared" si="147"/>
        <v>0</v>
      </c>
      <c r="T416" s="338">
        <f t="shared" si="147"/>
        <v>0</v>
      </c>
      <c r="U416" s="193" t="b">
        <f>IF((COUNTBLANK(H416:T416))=13,TRUE,IF((COUNTBLANK(J416:M416))=0,IF(COUNTBLANK(P416:S416)=0,IF(S416=0,IF(ISBLANK(T416),FALSE,TRUE),TRUE))))</f>
        <v>1</v>
      </c>
      <c r="V416" s="384" t="str">
        <f t="shared" si="32"/>
        <v>No</v>
      </c>
    </row>
    <row r="417" spans="1:22" x14ac:dyDescent="0.25">
      <c r="A417" s="48">
        <v>410</v>
      </c>
      <c r="D417" s="114">
        <f t="shared" si="116"/>
        <v>0</v>
      </c>
      <c r="G417" s="25">
        <f t="shared" si="127"/>
        <v>2018</v>
      </c>
      <c r="H417" s="192"/>
      <c r="I417" s="334"/>
      <c r="J417" s="294"/>
      <c r="K417" s="312"/>
      <c r="L417" s="313"/>
      <c r="M417" s="313"/>
      <c r="N417" s="313"/>
      <c r="O417" s="313"/>
      <c r="P417" s="313"/>
      <c r="Q417" s="313"/>
      <c r="R417" s="313"/>
      <c r="S417" s="453">
        <f t="shared" ref="S417" si="148">SUM(O417+P417-Q417-R417)</f>
        <v>0</v>
      </c>
      <c r="T417" s="313"/>
      <c r="U417" s="193" t="b">
        <f t="shared" ref="U417" si="149">IF((COUNTBLANK(H417:T417))=12,TRUE,IF((COUNTBLANK(J417:M417))=0,IF(COUNTBLANK(P417:S417)=0,IF(S417=0,IF(ISBLANK(T417),FALSE,TRUE),TRUE))))</f>
        <v>1</v>
      </c>
      <c r="V417" s="384" t="str">
        <f t="shared" si="32"/>
        <v>No</v>
      </c>
    </row>
    <row r="418" spans="1:22" x14ac:dyDescent="0.25">
      <c r="A418" s="107">
        <v>411</v>
      </c>
      <c r="D418" s="114">
        <f t="shared" ref="D418:D481" si="150">IF($V418="Yes",1,0)</f>
        <v>0</v>
      </c>
      <c r="G418" s="25">
        <f t="shared" si="127"/>
        <v>2018</v>
      </c>
      <c r="H418" s="192"/>
      <c r="I418" s="334"/>
      <c r="J418" s="296"/>
      <c r="K418" s="312"/>
      <c r="L418" s="313"/>
      <c r="M418" s="313"/>
      <c r="N418" s="313"/>
      <c r="O418" s="313"/>
      <c r="P418" s="313"/>
      <c r="Q418" s="313"/>
      <c r="R418" s="313"/>
      <c r="S418" s="453">
        <f t="shared" ref="S418:S436" si="151">SUM(O418+P418-Q418-R418)</f>
        <v>0</v>
      </c>
      <c r="T418" s="313"/>
      <c r="U418" s="193" t="b">
        <f t="shared" ref="U418:U436" si="152">IF((COUNTBLANK(H418:T418))=12,TRUE,IF((COUNTBLANK(J418:M418))=0,IF(COUNTBLANK(P418:S418)=0,IF(S418=0,IF(ISBLANK(T418),FALSE,TRUE),TRUE))))</f>
        <v>1</v>
      </c>
      <c r="V418" s="384" t="str">
        <f t="shared" si="32"/>
        <v>No</v>
      </c>
    </row>
    <row r="419" spans="1:22" x14ac:dyDescent="0.25">
      <c r="A419" s="48">
        <v>412</v>
      </c>
      <c r="D419" s="114">
        <f t="shared" si="150"/>
        <v>0</v>
      </c>
      <c r="G419" s="25">
        <f t="shared" si="127"/>
        <v>2018</v>
      </c>
      <c r="H419" s="450"/>
      <c r="I419" s="334"/>
      <c r="J419" s="444"/>
      <c r="K419" s="312"/>
      <c r="L419" s="445"/>
      <c r="M419" s="445"/>
      <c r="N419" s="445"/>
      <c r="O419" s="445"/>
      <c r="P419" s="445"/>
      <c r="Q419" s="445"/>
      <c r="R419" s="445"/>
      <c r="S419" s="453">
        <f t="shared" si="151"/>
        <v>0</v>
      </c>
      <c r="T419" s="313"/>
      <c r="U419" s="193" t="b">
        <f t="shared" si="152"/>
        <v>1</v>
      </c>
      <c r="V419" s="384" t="str">
        <f t="shared" si="32"/>
        <v>No</v>
      </c>
    </row>
    <row r="420" spans="1:22" x14ac:dyDescent="0.25">
      <c r="A420" s="107">
        <v>413</v>
      </c>
      <c r="D420" s="114">
        <f t="shared" si="150"/>
        <v>0</v>
      </c>
      <c r="G420" s="25">
        <f t="shared" si="127"/>
        <v>2018</v>
      </c>
      <c r="H420" s="450"/>
      <c r="I420" s="334"/>
      <c r="J420" s="444"/>
      <c r="K420" s="312"/>
      <c r="L420" s="445"/>
      <c r="M420" s="445"/>
      <c r="N420" s="445"/>
      <c r="O420" s="445"/>
      <c r="P420" s="445"/>
      <c r="Q420" s="445"/>
      <c r="R420" s="445"/>
      <c r="S420" s="453">
        <f t="shared" si="151"/>
        <v>0</v>
      </c>
      <c r="T420" s="313"/>
      <c r="U420" s="193" t="b">
        <f t="shared" si="152"/>
        <v>1</v>
      </c>
      <c r="V420" s="384" t="str">
        <f t="shared" si="32"/>
        <v>No</v>
      </c>
    </row>
    <row r="421" spans="1:22" x14ac:dyDescent="0.25">
      <c r="A421" s="48">
        <v>414</v>
      </c>
      <c r="D421" s="114">
        <f t="shared" si="150"/>
        <v>0</v>
      </c>
      <c r="G421" s="25">
        <f t="shared" si="127"/>
        <v>2018</v>
      </c>
      <c r="H421" s="450"/>
      <c r="I421" s="334"/>
      <c r="J421" s="444"/>
      <c r="K421" s="312"/>
      <c r="L421" s="445"/>
      <c r="M421" s="445"/>
      <c r="N421" s="445"/>
      <c r="O421" s="445"/>
      <c r="P421" s="445"/>
      <c r="Q421" s="445"/>
      <c r="R421" s="445"/>
      <c r="S421" s="453">
        <f t="shared" si="151"/>
        <v>0</v>
      </c>
      <c r="T421" s="313"/>
      <c r="U421" s="193" t="b">
        <f t="shared" si="152"/>
        <v>1</v>
      </c>
      <c r="V421" s="384" t="str">
        <f t="shared" si="32"/>
        <v>No</v>
      </c>
    </row>
    <row r="422" spans="1:22" x14ac:dyDescent="0.25">
      <c r="A422" s="107">
        <v>415</v>
      </c>
      <c r="D422" s="114">
        <f t="shared" si="150"/>
        <v>0</v>
      </c>
      <c r="G422" s="25">
        <f t="shared" si="127"/>
        <v>2018</v>
      </c>
      <c r="H422" s="450"/>
      <c r="I422" s="334"/>
      <c r="J422" s="444"/>
      <c r="K422" s="312"/>
      <c r="L422" s="445"/>
      <c r="M422" s="445"/>
      <c r="N422" s="445"/>
      <c r="O422" s="445"/>
      <c r="P422" s="445"/>
      <c r="Q422" s="445"/>
      <c r="R422" s="445"/>
      <c r="S422" s="453">
        <f t="shared" si="151"/>
        <v>0</v>
      </c>
      <c r="T422" s="313"/>
      <c r="U422" s="193" t="b">
        <f t="shared" si="152"/>
        <v>1</v>
      </c>
      <c r="V422" s="384" t="str">
        <f t="shared" si="32"/>
        <v>No</v>
      </c>
    </row>
    <row r="423" spans="1:22" x14ac:dyDescent="0.25">
      <c r="A423" s="48">
        <v>416</v>
      </c>
      <c r="D423" s="114">
        <f t="shared" si="150"/>
        <v>0</v>
      </c>
      <c r="G423" s="25">
        <f t="shared" si="127"/>
        <v>2018</v>
      </c>
      <c r="H423" s="450"/>
      <c r="I423" s="334"/>
      <c r="J423" s="444"/>
      <c r="K423" s="312"/>
      <c r="L423" s="445"/>
      <c r="M423" s="445"/>
      <c r="N423" s="445"/>
      <c r="O423" s="445"/>
      <c r="P423" s="445"/>
      <c r="Q423" s="445"/>
      <c r="R423" s="445"/>
      <c r="S423" s="453">
        <f t="shared" si="151"/>
        <v>0</v>
      </c>
      <c r="T423" s="313"/>
      <c r="U423" s="193" t="b">
        <f t="shared" si="152"/>
        <v>1</v>
      </c>
      <c r="V423" s="384" t="str">
        <f t="shared" si="32"/>
        <v>No</v>
      </c>
    </row>
    <row r="424" spans="1:22" x14ac:dyDescent="0.25">
      <c r="A424" s="107">
        <v>417</v>
      </c>
      <c r="D424" s="114">
        <f t="shared" si="150"/>
        <v>0</v>
      </c>
      <c r="G424" s="25">
        <f t="shared" si="127"/>
        <v>2018</v>
      </c>
      <c r="H424" s="450"/>
      <c r="I424" s="334"/>
      <c r="J424" s="444"/>
      <c r="K424" s="312"/>
      <c r="L424" s="445"/>
      <c r="M424" s="445"/>
      <c r="N424" s="445"/>
      <c r="O424" s="445"/>
      <c r="P424" s="445"/>
      <c r="Q424" s="445"/>
      <c r="R424" s="445"/>
      <c r="S424" s="453">
        <f t="shared" si="151"/>
        <v>0</v>
      </c>
      <c r="T424" s="313"/>
      <c r="U424" s="193" t="b">
        <f t="shared" si="152"/>
        <v>1</v>
      </c>
      <c r="V424" s="384" t="str">
        <f t="shared" si="32"/>
        <v>No</v>
      </c>
    </row>
    <row r="425" spans="1:22" x14ac:dyDescent="0.25">
      <c r="A425" s="48">
        <v>418</v>
      </c>
      <c r="D425" s="114">
        <f t="shared" si="150"/>
        <v>0</v>
      </c>
      <c r="G425" s="25">
        <f t="shared" si="127"/>
        <v>2018</v>
      </c>
      <c r="H425" s="450"/>
      <c r="I425" s="334"/>
      <c r="J425" s="444"/>
      <c r="K425" s="312"/>
      <c r="L425" s="445"/>
      <c r="M425" s="445"/>
      <c r="N425" s="445"/>
      <c r="O425" s="445"/>
      <c r="P425" s="445"/>
      <c r="Q425" s="445"/>
      <c r="R425" s="445"/>
      <c r="S425" s="453">
        <f t="shared" si="151"/>
        <v>0</v>
      </c>
      <c r="T425" s="313"/>
      <c r="U425" s="193" t="b">
        <f t="shared" si="152"/>
        <v>1</v>
      </c>
      <c r="V425" s="384" t="str">
        <f t="shared" si="32"/>
        <v>No</v>
      </c>
    </row>
    <row r="426" spans="1:22" x14ac:dyDescent="0.25">
      <c r="A426" s="107">
        <v>419</v>
      </c>
      <c r="D426" s="114">
        <f t="shared" si="150"/>
        <v>0</v>
      </c>
      <c r="G426" s="25">
        <f t="shared" si="127"/>
        <v>2018</v>
      </c>
      <c r="H426" s="450"/>
      <c r="I426" s="334"/>
      <c r="J426" s="444"/>
      <c r="K426" s="312"/>
      <c r="L426" s="445"/>
      <c r="M426" s="445"/>
      <c r="N426" s="445"/>
      <c r="O426" s="445"/>
      <c r="P426" s="445"/>
      <c r="Q426" s="445"/>
      <c r="R426" s="445"/>
      <c r="S426" s="453">
        <f t="shared" si="151"/>
        <v>0</v>
      </c>
      <c r="T426" s="313"/>
      <c r="U426" s="193" t="b">
        <f t="shared" si="152"/>
        <v>1</v>
      </c>
      <c r="V426" s="384" t="str">
        <f t="shared" si="32"/>
        <v>No</v>
      </c>
    </row>
    <row r="427" spans="1:22" x14ac:dyDescent="0.25">
      <c r="A427" s="48">
        <v>420</v>
      </c>
      <c r="D427" s="114">
        <f t="shared" si="150"/>
        <v>0</v>
      </c>
      <c r="G427" s="25">
        <f t="shared" si="127"/>
        <v>2018</v>
      </c>
      <c r="H427" s="450"/>
      <c r="I427" s="334"/>
      <c r="J427" s="444"/>
      <c r="K427" s="312"/>
      <c r="L427" s="445"/>
      <c r="M427" s="445"/>
      <c r="N427" s="445"/>
      <c r="O427" s="445"/>
      <c r="P427" s="445"/>
      <c r="Q427" s="445"/>
      <c r="R427" s="445"/>
      <c r="S427" s="453">
        <f t="shared" si="151"/>
        <v>0</v>
      </c>
      <c r="T427" s="313"/>
      <c r="U427" s="193" t="b">
        <f t="shared" si="152"/>
        <v>1</v>
      </c>
      <c r="V427" s="384" t="str">
        <f t="shared" si="32"/>
        <v>No</v>
      </c>
    </row>
    <row r="428" spans="1:22" x14ac:dyDescent="0.25">
      <c r="A428" s="107">
        <v>421</v>
      </c>
      <c r="D428" s="114">
        <f t="shared" si="150"/>
        <v>0</v>
      </c>
      <c r="G428" s="25">
        <f t="shared" si="127"/>
        <v>2018</v>
      </c>
      <c r="H428" s="450"/>
      <c r="I428" s="334"/>
      <c r="J428" s="444"/>
      <c r="K428" s="312"/>
      <c r="L428" s="445"/>
      <c r="M428" s="445"/>
      <c r="N428" s="445"/>
      <c r="O428" s="445"/>
      <c r="P428" s="445"/>
      <c r="Q428" s="445"/>
      <c r="R428" s="445"/>
      <c r="S428" s="453">
        <f t="shared" si="151"/>
        <v>0</v>
      </c>
      <c r="T428" s="313"/>
      <c r="U428" s="193" t="b">
        <f t="shared" si="152"/>
        <v>1</v>
      </c>
      <c r="V428" s="384" t="str">
        <f t="shared" si="32"/>
        <v>No</v>
      </c>
    </row>
    <row r="429" spans="1:22" x14ac:dyDescent="0.25">
      <c r="A429" s="48">
        <v>422</v>
      </c>
      <c r="D429" s="114">
        <f t="shared" si="150"/>
        <v>0</v>
      </c>
      <c r="G429" s="25">
        <f t="shared" si="127"/>
        <v>2018</v>
      </c>
      <c r="H429" s="450"/>
      <c r="I429" s="334"/>
      <c r="J429" s="444"/>
      <c r="K429" s="312"/>
      <c r="L429" s="445"/>
      <c r="M429" s="445"/>
      <c r="N429" s="445"/>
      <c r="O429" s="445"/>
      <c r="P429" s="445"/>
      <c r="Q429" s="445"/>
      <c r="R429" s="445"/>
      <c r="S429" s="453">
        <f t="shared" si="151"/>
        <v>0</v>
      </c>
      <c r="T429" s="313"/>
      <c r="U429" s="193" t="b">
        <f t="shared" si="152"/>
        <v>1</v>
      </c>
      <c r="V429" s="384" t="str">
        <f t="shared" si="32"/>
        <v>No</v>
      </c>
    </row>
    <row r="430" spans="1:22" x14ac:dyDescent="0.25">
      <c r="A430" s="107">
        <v>423</v>
      </c>
      <c r="D430" s="114">
        <f t="shared" si="150"/>
        <v>0</v>
      </c>
      <c r="G430" s="25">
        <f t="shared" si="127"/>
        <v>2018</v>
      </c>
      <c r="H430" s="450"/>
      <c r="I430" s="334"/>
      <c r="J430" s="444"/>
      <c r="K430" s="312"/>
      <c r="L430" s="445"/>
      <c r="M430" s="445"/>
      <c r="N430" s="445"/>
      <c r="O430" s="445"/>
      <c r="P430" s="445"/>
      <c r="Q430" s="445"/>
      <c r="R430" s="445"/>
      <c r="S430" s="453">
        <f t="shared" si="151"/>
        <v>0</v>
      </c>
      <c r="T430" s="313"/>
      <c r="U430" s="193" t="b">
        <f t="shared" si="152"/>
        <v>1</v>
      </c>
      <c r="V430" s="384" t="str">
        <f t="shared" si="32"/>
        <v>No</v>
      </c>
    </row>
    <row r="431" spans="1:22" x14ac:dyDescent="0.25">
      <c r="A431" s="48">
        <v>424</v>
      </c>
      <c r="D431" s="114">
        <f t="shared" si="150"/>
        <v>0</v>
      </c>
      <c r="G431" s="25">
        <f t="shared" si="127"/>
        <v>2018</v>
      </c>
      <c r="H431" s="450"/>
      <c r="I431" s="334"/>
      <c r="J431" s="444"/>
      <c r="K431" s="312"/>
      <c r="L431" s="445"/>
      <c r="M431" s="445"/>
      <c r="N431" s="445"/>
      <c r="O431" s="445"/>
      <c r="P431" s="445"/>
      <c r="Q431" s="445"/>
      <c r="R431" s="445"/>
      <c r="S431" s="453">
        <f t="shared" si="151"/>
        <v>0</v>
      </c>
      <c r="T431" s="313"/>
      <c r="U431" s="193" t="b">
        <f t="shared" si="152"/>
        <v>1</v>
      </c>
      <c r="V431" s="384" t="str">
        <f t="shared" si="32"/>
        <v>No</v>
      </c>
    </row>
    <row r="432" spans="1:22" x14ac:dyDescent="0.25">
      <c r="A432" s="107">
        <v>425</v>
      </c>
      <c r="D432" s="114">
        <f t="shared" si="150"/>
        <v>0</v>
      </c>
      <c r="G432" s="25">
        <f t="shared" si="127"/>
        <v>2018</v>
      </c>
      <c r="H432" s="450"/>
      <c r="I432" s="334"/>
      <c r="J432" s="444"/>
      <c r="K432" s="312"/>
      <c r="L432" s="445"/>
      <c r="M432" s="445"/>
      <c r="N432" s="445"/>
      <c r="O432" s="445"/>
      <c r="P432" s="445"/>
      <c r="Q432" s="445"/>
      <c r="R432" s="445"/>
      <c r="S432" s="453">
        <f t="shared" si="151"/>
        <v>0</v>
      </c>
      <c r="T432" s="313"/>
      <c r="U432" s="193" t="b">
        <f t="shared" si="152"/>
        <v>1</v>
      </c>
      <c r="V432" s="384" t="str">
        <f t="shared" si="32"/>
        <v>No</v>
      </c>
    </row>
    <row r="433" spans="1:22" x14ac:dyDescent="0.25">
      <c r="A433" s="48">
        <v>426</v>
      </c>
      <c r="D433" s="114">
        <f t="shared" si="150"/>
        <v>0</v>
      </c>
      <c r="G433" s="25">
        <f t="shared" si="127"/>
        <v>2018</v>
      </c>
      <c r="H433" s="450"/>
      <c r="I433" s="334"/>
      <c r="J433" s="444"/>
      <c r="K433" s="312"/>
      <c r="L433" s="445"/>
      <c r="M433" s="445"/>
      <c r="N433" s="445"/>
      <c r="O433" s="445"/>
      <c r="P433" s="445"/>
      <c r="Q433" s="445"/>
      <c r="R433" s="445"/>
      <c r="S433" s="453">
        <f t="shared" si="151"/>
        <v>0</v>
      </c>
      <c r="T433" s="313"/>
      <c r="U433" s="193" t="b">
        <f t="shared" si="152"/>
        <v>1</v>
      </c>
      <c r="V433" s="384" t="str">
        <f t="shared" si="32"/>
        <v>No</v>
      </c>
    </row>
    <row r="434" spans="1:22" x14ac:dyDescent="0.25">
      <c r="A434" s="107">
        <v>427</v>
      </c>
      <c r="D434" s="114">
        <f t="shared" si="150"/>
        <v>0</v>
      </c>
      <c r="G434" s="25">
        <f t="shared" si="127"/>
        <v>2018</v>
      </c>
      <c r="H434" s="450"/>
      <c r="I434" s="334"/>
      <c r="J434" s="444"/>
      <c r="K434" s="312"/>
      <c r="L434" s="445"/>
      <c r="M434" s="445"/>
      <c r="N434" s="445"/>
      <c r="O434" s="445"/>
      <c r="P434" s="445"/>
      <c r="Q434" s="445"/>
      <c r="R434" s="445"/>
      <c r="S434" s="453">
        <f t="shared" si="151"/>
        <v>0</v>
      </c>
      <c r="T434" s="313"/>
      <c r="U434" s="193" t="b">
        <f t="shared" si="152"/>
        <v>1</v>
      </c>
      <c r="V434" s="384" t="str">
        <f t="shared" si="32"/>
        <v>No</v>
      </c>
    </row>
    <row r="435" spans="1:22" x14ac:dyDescent="0.25">
      <c r="A435" s="48">
        <v>428</v>
      </c>
      <c r="D435" s="114">
        <f t="shared" si="150"/>
        <v>0</v>
      </c>
      <c r="G435" s="25">
        <f t="shared" si="127"/>
        <v>2018</v>
      </c>
      <c r="H435" s="192"/>
      <c r="I435" s="334"/>
      <c r="J435" s="296"/>
      <c r="K435" s="312"/>
      <c r="L435" s="313"/>
      <c r="M435" s="313"/>
      <c r="N435" s="313"/>
      <c r="O435" s="313"/>
      <c r="P435" s="313"/>
      <c r="Q435" s="313"/>
      <c r="R435" s="313"/>
      <c r="S435" s="453">
        <f t="shared" si="151"/>
        <v>0</v>
      </c>
      <c r="T435" s="313"/>
      <c r="U435" s="193" t="b">
        <f t="shared" si="152"/>
        <v>1</v>
      </c>
      <c r="V435" s="384" t="str">
        <f t="shared" si="32"/>
        <v>No</v>
      </c>
    </row>
    <row r="436" spans="1:22" x14ac:dyDescent="0.25">
      <c r="A436" s="107">
        <v>429</v>
      </c>
      <c r="D436" s="114">
        <f t="shared" si="150"/>
        <v>0</v>
      </c>
      <c r="G436" s="25">
        <f t="shared" si="127"/>
        <v>2018</v>
      </c>
      <c r="H436" s="192"/>
      <c r="I436" s="334"/>
      <c r="J436" s="296"/>
      <c r="K436" s="312"/>
      <c r="L436" s="313"/>
      <c r="M436" s="313"/>
      <c r="N436" s="313"/>
      <c r="O436" s="313"/>
      <c r="P436" s="313"/>
      <c r="Q436" s="313"/>
      <c r="R436" s="313"/>
      <c r="S436" s="453">
        <f t="shared" si="151"/>
        <v>0</v>
      </c>
      <c r="T436" s="313"/>
      <c r="U436" s="193" t="b">
        <f t="shared" si="152"/>
        <v>1</v>
      </c>
      <c r="V436" s="384" t="str">
        <f t="shared" si="32"/>
        <v>No</v>
      </c>
    </row>
    <row r="437" spans="1:22" x14ac:dyDescent="0.25">
      <c r="A437" s="48">
        <v>430</v>
      </c>
      <c r="D437" s="114">
        <f t="shared" si="150"/>
        <v>0</v>
      </c>
      <c r="G437" s="25">
        <f t="shared" si="127"/>
        <v>2018</v>
      </c>
      <c r="H437" s="198" t="s">
        <v>728</v>
      </c>
      <c r="I437" s="335"/>
      <c r="J437" s="293" t="s">
        <v>725</v>
      </c>
      <c r="K437" s="303" t="s">
        <v>658</v>
      </c>
      <c r="L437" s="338">
        <f>SUM(L417:L436)</f>
        <v>0</v>
      </c>
      <c r="M437" s="338">
        <f t="shared" ref="M437:T437" si="153">SUM(M417:M436)</f>
        <v>0</v>
      </c>
      <c r="N437" s="338">
        <f t="shared" si="153"/>
        <v>0</v>
      </c>
      <c r="O437" s="338">
        <f t="shared" si="153"/>
        <v>0</v>
      </c>
      <c r="P437" s="338">
        <f t="shared" si="153"/>
        <v>0</v>
      </c>
      <c r="Q437" s="338">
        <f t="shared" si="153"/>
        <v>0</v>
      </c>
      <c r="R437" s="338">
        <f t="shared" si="153"/>
        <v>0</v>
      </c>
      <c r="S437" s="338">
        <f t="shared" si="153"/>
        <v>0</v>
      </c>
      <c r="T437" s="338">
        <f t="shared" si="153"/>
        <v>0</v>
      </c>
      <c r="U437" s="193" t="b">
        <f t="shared" ref="U437:U459" si="154">IF((COUNTBLANK(H437:T437))=13,TRUE,IF((COUNTBLANK(J437:M437))=0,IF(COUNTBLANK(P437:S437)=0,IF(S437=0,IF(ISBLANK(T437),FALSE,TRUE),TRUE))))</f>
        <v>1</v>
      </c>
      <c r="V437" s="384" t="str">
        <f t="shared" si="32"/>
        <v>No</v>
      </c>
    </row>
    <row r="438" spans="1:22" x14ac:dyDescent="0.25">
      <c r="A438" s="107">
        <v>431</v>
      </c>
      <c r="D438" s="114">
        <f t="shared" si="150"/>
        <v>0</v>
      </c>
      <c r="G438" s="25">
        <f t="shared" si="127"/>
        <v>2018</v>
      </c>
      <c r="H438" s="197"/>
      <c r="I438" s="336"/>
      <c r="J438" s="294"/>
      <c r="K438" s="312"/>
      <c r="L438" s="313"/>
      <c r="M438" s="313"/>
      <c r="N438" s="313"/>
      <c r="O438" s="313"/>
      <c r="P438" s="313"/>
      <c r="Q438" s="313"/>
      <c r="R438" s="313"/>
      <c r="S438" s="453">
        <f t="shared" ref="S438:S457" si="155">SUM(O438+P438-Q438-R438)</f>
        <v>0</v>
      </c>
      <c r="T438" s="313"/>
      <c r="U438" s="193" t="b">
        <f t="shared" ref="U438:U457" si="156">IF((COUNTBLANK(H438:T438))=12,TRUE,IF((COUNTBLANK(J438:M438))=0,IF(COUNTBLANK(P438:S438)=0,IF(S438=0,IF(ISBLANK(T438),FALSE,TRUE),TRUE))))</f>
        <v>1</v>
      </c>
      <c r="V438" s="384" t="str">
        <f t="shared" si="32"/>
        <v>No</v>
      </c>
    </row>
    <row r="439" spans="1:22" x14ac:dyDescent="0.25">
      <c r="A439" s="48">
        <v>432</v>
      </c>
      <c r="D439" s="114">
        <f t="shared" si="150"/>
        <v>0</v>
      </c>
      <c r="G439" s="25">
        <f t="shared" si="127"/>
        <v>2018</v>
      </c>
      <c r="H439" s="192"/>
      <c r="I439" s="334"/>
      <c r="J439" s="296"/>
      <c r="K439" s="312"/>
      <c r="L439" s="313"/>
      <c r="M439" s="313"/>
      <c r="N439" s="313"/>
      <c r="O439" s="313"/>
      <c r="P439" s="313"/>
      <c r="Q439" s="313"/>
      <c r="R439" s="313"/>
      <c r="S439" s="453">
        <f t="shared" si="155"/>
        <v>0</v>
      </c>
      <c r="T439" s="313"/>
      <c r="U439" s="193" t="b">
        <f t="shared" si="156"/>
        <v>1</v>
      </c>
      <c r="V439" s="384" t="str">
        <f t="shared" si="32"/>
        <v>No</v>
      </c>
    </row>
    <row r="440" spans="1:22" x14ac:dyDescent="0.25">
      <c r="A440" s="107">
        <v>433</v>
      </c>
      <c r="D440" s="114">
        <f t="shared" si="150"/>
        <v>0</v>
      </c>
      <c r="G440" s="25">
        <f t="shared" si="127"/>
        <v>2018</v>
      </c>
      <c r="H440" s="450"/>
      <c r="I440" s="443"/>
      <c r="J440" s="444"/>
      <c r="K440" s="312"/>
      <c r="L440" s="445"/>
      <c r="M440" s="445"/>
      <c r="N440" s="445"/>
      <c r="O440" s="445"/>
      <c r="P440" s="445"/>
      <c r="Q440" s="445"/>
      <c r="R440" s="445"/>
      <c r="S440" s="453">
        <f t="shared" si="155"/>
        <v>0</v>
      </c>
      <c r="T440" s="313"/>
      <c r="U440" s="193" t="b">
        <f t="shared" si="156"/>
        <v>1</v>
      </c>
      <c r="V440" s="384" t="str">
        <f t="shared" si="32"/>
        <v>No</v>
      </c>
    </row>
    <row r="441" spans="1:22" x14ac:dyDescent="0.25">
      <c r="A441" s="48">
        <v>434</v>
      </c>
      <c r="D441" s="114">
        <f t="shared" si="150"/>
        <v>0</v>
      </c>
      <c r="G441" s="25">
        <f t="shared" si="127"/>
        <v>2018</v>
      </c>
      <c r="H441" s="450"/>
      <c r="I441" s="443"/>
      <c r="J441" s="444"/>
      <c r="K441" s="312"/>
      <c r="L441" s="445"/>
      <c r="M441" s="445"/>
      <c r="N441" s="445"/>
      <c r="O441" s="445"/>
      <c r="P441" s="445"/>
      <c r="Q441" s="445"/>
      <c r="R441" s="445"/>
      <c r="S441" s="453">
        <f t="shared" si="155"/>
        <v>0</v>
      </c>
      <c r="T441" s="313"/>
      <c r="U441" s="193" t="b">
        <f t="shared" si="156"/>
        <v>1</v>
      </c>
      <c r="V441" s="384" t="str">
        <f t="shared" si="32"/>
        <v>No</v>
      </c>
    </row>
    <row r="442" spans="1:22" x14ac:dyDescent="0.25">
      <c r="A442" s="107">
        <v>435</v>
      </c>
      <c r="D442" s="114">
        <f t="shared" si="150"/>
        <v>0</v>
      </c>
      <c r="G442" s="25">
        <f t="shared" si="127"/>
        <v>2018</v>
      </c>
      <c r="H442" s="450"/>
      <c r="I442" s="443"/>
      <c r="J442" s="444"/>
      <c r="K442" s="312"/>
      <c r="L442" s="445"/>
      <c r="M442" s="445"/>
      <c r="N442" s="445"/>
      <c r="O442" s="445"/>
      <c r="P442" s="445"/>
      <c r="Q442" s="445"/>
      <c r="R442" s="445"/>
      <c r="S442" s="453">
        <f t="shared" si="155"/>
        <v>0</v>
      </c>
      <c r="T442" s="313"/>
      <c r="U442" s="193" t="b">
        <f t="shared" si="156"/>
        <v>1</v>
      </c>
      <c r="V442" s="384" t="str">
        <f t="shared" si="32"/>
        <v>No</v>
      </c>
    </row>
    <row r="443" spans="1:22" x14ac:dyDescent="0.25">
      <c r="A443" s="48">
        <v>436</v>
      </c>
      <c r="D443" s="114">
        <f t="shared" si="150"/>
        <v>0</v>
      </c>
      <c r="G443" s="25">
        <f t="shared" si="127"/>
        <v>2018</v>
      </c>
      <c r="H443" s="450"/>
      <c r="I443" s="443"/>
      <c r="J443" s="444"/>
      <c r="K443" s="312"/>
      <c r="L443" s="445"/>
      <c r="M443" s="445"/>
      <c r="N443" s="445"/>
      <c r="O443" s="445"/>
      <c r="P443" s="445"/>
      <c r="Q443" s="445"/>
      <c r="R443" s="445"/>
      <c r="S443" s="453">
        <f t="shared" si="155"/>
        <v>0</v>
      </c>
      <c r="T443" s="313"/>
      <c r="U443" s="193" t="b">
        <f t="shared" si="156"/>
        <v>1</v>
      </c>
      <c r="V443" s="384" t="str">
        <f t="shared" si="32"/>
        <v>No</v>
      </c>
    </row>
    <row r="444" spans="1:22" x14ac:dyDescent="0.25">
      <c r="A444" s="107">
        <v>437</v>
      </c>
      <c r="D444" s="114">
        <f t="shared" si="150"/>
        <v>0</v>
      </c>
      <c r="G444" s="25">
        <f t="shared" si="127"/>
        <v>2018</v>
      </c>
      <c r="H444" s="450"/>
      <c r="I444" s="443"/>
      <c r="J444" s="444"/>
      <c r="K444" s="312"/>
      <c r="L444" s="445"/>
      <c r="M444" s="445"/>
      <c r="N444" s="445"/>
      <c r="O444" s="445"/>
      <c r="P444" s="445"/>
      <c r="Q444" s="445"/>
      <c r="R444" s="445"/>
      <c r="S444" s="453">
        <f t="shared" si="155"/>
        <v>0</v>
      </c>
      <c r="T444" s="313"/>
      <c r="U444" s="193" t="b">
        <f t="shared" si="156"/>
        <v>1</v>
      </c>
      <c r="V444" s="384" t="str">
        <f t="shared" si="32"/>
        <v>No</v>
      </c>
    </row>
    <row r="445" spans="1:22" x14ac:dyDescent="0.25">
      <c r="A445" s="48">
        <v>438</v>
      </c>
      <c r="D445" s="114">
        <f t="shared" si="150"/>
        <v>0</v>
      </c>
      <c r="G445" s="25">
        <f t="shared" si="127"/>
        <v>2018</v>
      </c>
      <c r="H445" s="450"/>
      <c r="I445" s="443"/>
      <c r="J445" s="444"/>
      <c r="K445" s="312"/>
      <c r="L445" s="445"/>
      <c r="M445" s="445"/>
      <c r="N445" s="445"/>
      <c r="O445" s="445"/>
      <c r="P445" s="445"/>
      <c r="Q445" s="445"/>
      <c r="R445" s="445"/>
      <c r="S445" s="453">
        <f t="shared" si="155"/>
        <v>0</v>
      </c>
      <c r="T445" s="313"/>
      <c r="U445" s="193" t="b">
        <f t="shared" si="156"/>
        <v>1</v>
      </c>
      <c r="V445" s="384" t="str">
        <f t="shared" si="32"/>
        <v>No</v>
      </c>
    </row>
    <row r="446" spans="1:22" x14ac:dyDescent="0.25">
      <c r="A446" s="107">
        <v>439</v>
      </c>
      <c r="D446" s="114">
        <f t="shared" si="150"/>
        <v>0</v>
      </c>
      <c r="G446" s="25">
        <f t="shared" si="127"/>
        <v>2018</v>
      </c>
      <c r="H446" s="450"/>
      <c r="I446" s="443"/>
      <c r="J446" s="444"/>
      <c r="K446" s="312"/>
      <c r="L446" s="445"/>
      <c r="M446" s="445"/>
      <c r="N446" s="445"/>
      <c r="O446" s="445"/>
      <c r="P446" s="445"/>
      <c r="Q446" s="445"/>
      <c r="R446" s="445"/>
      <c r="S446" s="453">
        <f t="shared" si="155"/>
        <v>0</v>
      </c>
      <c r="T446" s="313"/>
      <c r="U446" s="193" t="b">
        <f t="shared" si="156"/>
        <v>1</v>
      </c>
      <c r="V446" s="384" t="str">
        <f t="shared" si="32"/>
        <v>No</v>
      </c>
    </row>
    <row r="447" spans="1:22" x14ac:dyDescent="0.25">
      <c r="A447" s="48">
        <v>440</v>
      </c>
      <c r="D447" s="114">
        <f t="shared" si="150"/>
        <v>0</v>
      </c>
      <c r="G447" s="25">
        <f t="shared" si="127"/>
        <v>2018</v>
      </c>
      <c r="H447" s="450"/>
      <c r="I447" s="443"/>
      <c r="J447" s="444"/>
      <c r="K447" s="312"/>
      <c r="L447" s="445"/>
      <c r="M447" s="445"/>
      <c r="N447" s="445"/>
      <c r="O447" s="445"/>
      <c r="P447" s="445"/>
      <c r="Q447" s="445"/>
      <c r="R447" s="445"/>
      <c r="S447" s="453">
        <f t="shared" si="155"/>
        <v>0</v>
      </c>
      <c r="T447" s="313"/>
      <c r="U447" s="193" t="b">
        <f t="shared" si="156"/>
        <v>1</v>
      </c>
      <c r="V447" s="384" t="str">
        <f t="shared" si="32"/>
        <v>No</v>
      </c>
    </row>
    <row r="448" spans="1:22" x14ac:dyDescent="0.25">
      <c r="A448" s="107">
        <v>441</v>
      </c>
      <c r="D448" s="114">
        <f t="shared" si="150"/>
        <v>0</v>
      </c>
      <c r="G448" s="25">
        <f t="shared" si="127"/>
        <v>2018</v>
      </c>
      <c r="H448" s="450"/>
      <c r="I448" s="443"/>
      <c r="J448" s="444"/>
      <c r="K448" s="312"/>
      <c r="L448" s="445"/>
      <c r="M448" s="445"/>
      <c r="N448" s="445"/>
      <c r="O448" s="445"/>
      <c r="P448" s="445"/>
      <c r="Q448" s="445"/>
      <c r="R448" s="445"/>
      <c r="S448" s="453">
        <f t="shared" si="155"/>
        <v>0</v>
      </c>
      <c r="T448" s="313"/>
      <c r="U448" s="193" t="b">
        <f t="shared" si="156"/>
        <v>1</v>
      </c>
      <c r="V448" s="384" t="str">
        <f t="shared" si="32"/>
        <v>No</v>
      </c>
    </row>
    <row r="449" spans="1:22" x14ac:dyDescent="0.25">
      <c r="A449" s="48">
        <v>442</v>
      </c>
      <c r="D449" s="114">
        <f t="shared" si="150"/>
        <v>0</v>
      </c>
      <c r="G449" s="25">
        <f t="shared" si="127"/>
        <v>2018</v>
      </c>
      <c r="H449" s="450"/>
      <c r="I449" s="443"/>
      <c r="J449" s="444"/>
      <c r="K449" s="312"/>
      <c r="L449" s="445"/>
      <c r="M449" s="445"/>
      <c r="N449" s="445"/>
      <c r="O449" s="445"/>
      <c r="P449" s="445"/>
      <c r="Q449" s="445"/>
      <c r="R449" s="445"/>
      <c r="S449" s="453">
        <f t="shared" si="155"/>
        <v>0</v>
      </c>
      <c r="T449" s="313"/>
      <c r="U449" s="193" t="b">
        <f t="shared" si="156"/>
        <v>1</v>
      </c>
      <c r="V449" s="384" t="str">
        <f t="shared" si="32"/>
        <v>No</v>
      </c>
    </row>
    <row r="450" spans="1:22" x14ac:dyDescent="0.25">
      <c r="A450" s="107">
        <v>443</v>
      </c>
      <c r="D450" s="114">
        <f t="shared" si="150"/>
        <v>0</v>
      </c>
      <c r="G450" s="25">
        <f t="shared" si="127"/>
        <v>2018</v>
      </c>
      <c r="H450" s="450"/>
      <c r="I450" s="443"/>
      <c r="J450" s="444"/>
      <c r="K450" s="312"/>
      <c r="L450" s="445"/>
      <c r="M450" s="445"/>
      <c r="N450" s="445"/>
      <c r="O450" s="445"/>
      <c r="P450" s="445"/>
      <c r="Q450" s="445"/>
      <c r="R450" s="445"/>
      <c r="S450" s="453">
        <f t="shared" si="155"/>
        <v>0</v>
      </c>
      <c r="T450" s="313"/>
      <c r="U450" s="193" t="b">
        <f t="shared" si="156"/>
        <v>1</v>
      </c>
      <c r="V450" s="384" t="str">
        <f t="shared" si="32"/>
        <v>No</v>
      </c>
    </row>
    <row r="451" spans="1:22" x14ac:dyDescent="0.25">
      <c r="A451" s="48">
        <v>444</v>
      </c>
      <c r="D451" s="114">
        <f t="shared" si="150"/>
        <v>0</v>
      </c>
      <c r="G451" s="25">
        <f t="shared" si="127"/>
        <v>2018</v>
      </c>
      <c r="H451" s="450"/>
      <c r="I451" s="443"/>
      <c r="J451" s="444"/>
      <c r="K451" s="312"/>
      <c r="L451" s="445"/>
      <c r="M451" s="445"/>
      <c r="N451" s="445"/>
      <c r="O451" s="445"/>
      <c r="P451" s="445"/>
      <c r="Q451" s="445"/>
      <c r="R451" s="445"/>
      <c r="S451" s="453">
        <f t="shared" si="155"/>
        <v>0</v>
      </c>
      <c r="T451" s="313"/>
      <c r="U451" s="193" t="b">
        <f t="shared" si="156"/>
        <v>1</v>
      </c>
      <c r="V451" s="384" t="str">
        <f t="shared" si="32"/>
        <v>No</v>
      </c>
    </row>
    <row r="452" spans="1:22" x14ac:dyDescent="0.25">
      <c r="A452" s="107">
        <v>445</v>
      </c>
      <c r="D452" s="114">
        <f t="shared" si="150"/>
        <v>0</v>
      </c>
      <c r="G452" s="25">
        <f t="shared" si="127"/>
        <v>2018</v>
      </c>
      <c r="H452" s="450"/>
      <c r="I452" s="443"/>
      <c r="J452" s="444"/>
      <c r="K452" s="312"/>
      <c r="L452" s="445"/>
      <c r="M452" s="445"/>
      <c r="N452" s="445"/>
      <c r="O452" s="445"/>
      <c r="P452" s="445"/>
      <c r="Q452" s="445"/>
      <c r="R452" s="445"/>
      <c r="S452" s="453">
        <f t="shared" si="155"/>
        <v>0</v>
      </c>
      <c r="T452" s="313"/>
      <c r="U452" s="193" t="b">
        <f t="shared" si="156"/>
        <v>1</v>
      </c>
      <c r="V452" s="384" t="str">
        <f t="shared" si="32"/>
        <v>No</v>
      </c>
    </row>
    <row r="453" spans="1:22" x14ac:dyDescent="0.25">
      <c r="A453" s="48">
        <v>446</v>
      </c>
      <c r="D453" s="114">
        <f t="shared" si="150"/>
        <v>0</v>
      </c>
      <c r="G453" s="25">
        <f t="shared" si="127"/>
        <v>2018</v>
      </c>
      <c r="H453" s="450"/>
      <c r="I453" s="443"/>
      <c r="J453" s="444"/>
      <c r="K453" s="312"/>
      <c r="L453" s="445"/>
      <c r="M453" s="445"/>
      <c r="N453" s="445"/>
      <c r="O453" s="445"/>
      <c r="P453" s="445"/>
      <c r="Q453" s="445"/>
      <c r="R453" s="445"/>
      <c r="S453" s="453">
        <f t="shared" si="155"/>
        <v>0</v>
      </c>
      <c r="T453" s="313"/>
      <c r="U453" s="193" t="b">
        <f t="shared" si="156"/>
        <v>1</v>
      </c>
      <c r="V453" s="384" t="str">
        <f t="shared" si="32"/>
        <v>No</v>
      </c>
    </row>
    <row r="454" spans="1:22" x14ac:dyDescent="0.25">
      <c r="A454" s="107">
        <v>447</v>
      </c>
      <c r="D454" s="114">
        <f t="shared" si="150"/>
        <v>0</v>
      </c>
      <c r="G454" s="25">
        <f t="shared" si="127"/>
        <v>2018</v>
      </c>
      <c r="H454" s="450"/>
      <c r="I454" s="443"/>
      <c r="J454" s="444"/>
      <c r="K454" s="312"/>
      <c r="L454" s="445"/>
      <c r="M454" s="445"/>
      <c r="N454" s="445"/>
      <c r="O454" s="445"/>
      <c r="P454" s="445"/>
      <c r="Q454" s="445"/>
      <c r="R454" s="445"/>
      <c r="S454" s="453">
        <f t="shared" si="155"/>
        <v>0</v>
      </c>
      <c r="T454" s="313"/>
      <c r="U454" s="193" t="b">
        <f t="shared" si="156"/>
        <v>1</v>
      </c>
      <c r="V454" s="384" t="str">
        <f t="shared" si="32"/>
        <v>No</v>
      </c>
    </row>
    <row r="455" spans="1:22" x14ac:dyDescent="0.25">
      <c r="A455" s="48">
        <v>448</v>
      </c>
      <c r="D455" s="114">
        <f t="shared" si="150"/>
        <v>0</v>
      </c>
      <c r="G455" s="25">
        <f t="shared" si="127"/>
        <v>2018</v>
      </c>
      <c r="H455" s="450"/>
      <c r="I455" s="443"/>
      <c r="J455" s="444"/>
      <c r="K455" s="312"/>
      <c r="L455" s="445"/>
      <c r="M455" s="445"/>
      <c r="N455" s="445"/>
      <c r="O455" s="445"/>
      <c r="P455" s="445"/>
      <c r="Q455" s="445"/>
      <c r="R455" s="445"/>
      <c r="S455" s="453">
        <f t="shared" si="155"/>
        <v>0</v>
      </c>
      <c r="T455" s="313"/>
      <c r="U455" s="193" t="b">
        <f t="shared" si="156"/>
        <v>1</v>
      </c>
      <c r="V455" s="384" t="str">
        <f t="shared" si="32"/>
        <v>No</v>
      </c>
    </row>
    <row r="456" spans="1:22" x14ac:dyDescent="0.25">
      <c r="A456" s="107">
        <v>449</v>
      </c>
      <c r="D456" s="114">
        <f t="shared" si="150"/>
        <v>0</v>
      </c>
      <c r="G456" s="25">
        <f t="shared" si="127"/>
        <v>2018</v>
      </c>
      <c r="H456" s="192"/>
      <c r="I456" s="334"/>
      <c r="J456" s="296"/>
      <c r="K456" s="312"/>
      <c r="L456" s="313"/>
      <c r="M456" s="313"/>
      <c r="N456" s="313"/>
      <c r="O456" s="313"/>
      <c r="P456" s="313"/>
      <c r="Q456" s="313"/>
      <c r="R456" s="313"/>
      <c r="S456" s="453">
        <f t="shared" si="155"/>
        <v>0</v>
      </c>
      <c r="T456" s="313"/>
      <c r="U456" s="193" t="b">
        <f t="shared" si="156"/>
        <v>1</v>
      </c>
      <c r="V456" s="384" t="str">
        <f t="shared" si="32"/>
        <v>No</v>
      </c>
    </row>
    <row r="457" spans="1:22" x14ac:dyDescent="0.25">
      <c r="A457" s="48">
        <v>450</v>
      </c>
      <c r="D457" s="114">
        <f t="shared" si="150"/>
        <v>0</v>
      </c>
      <c r="G457" s="25">
        <f t="shared" si="127"/>
        <v>2018</v>
      </c>
      <c r="H457" s="196"/>
      <c r="I457" s="323"/>
      <c r="J457" s="292"/>
      <c r="K457" s="312"/>
      <c r="L457" s="313"/>
      <c r="M457" s="313"/>
      <c r="N457" s="313"/>
      <c r="O457" s="313"/>
      <c r="P457" s="313"/>
      <c r="Q457" s="313"/>
      <c r="R457" s="313"/>
      <c r="S457" s="453">
        <f t="shared" si="155"/>
        <v>0</v>
      </c>
      <c r="T457" s="313"/>
      <c r="U457" s="193" t="b">
        <f t="shared" si="156"/>
        <v>1</v>
      </c>
      <c r="V457" s="384" t="str">
        <f t="shared" si="32"/>
        <v>No</v>
      </c>
    </row>
    <row r="458" spans="1:22" x14ac:dyDescent="0.25">
      <c r="A458" s="107">
        <v>451</v>
      </c>
      <c r="D458" s="114">
        <f t="shared" si="150"/>
        <v>0</v>
      </c>
      <c r="G458" s="25">
        <f t="shared" ref="G458:G521" si="157">$G$8</f>
        <v>2018</v>
      </c>
      <c r="H458" s="199" t="s">
        <v>729</v>
      </c>
      <c r="I458" s="337"/>
      <c r="J458" s="297" t="s">
        <v>726</v>
      </c>
      <c r="K458" s="305" t="s">
        <v>658</v>
      </c>
      <c r="L458" s="338">
        <f>SUM(L438:L457)</f>
        <v>0</v>
      </c>
      <c r="M458" s="338">
        <f t="shared" ref="M458:T458" si="158">SUM(M438:M457)</f>
        <v>0</v>
      </c>
      <c r="N458" s="338">
        <f t="shared" si="158"/>
        <v>0</v>
      </c>
      <c r="O458" s="338">
        <f t="shared" si="158"/>
        <v>0</v>
      </c>
      <c r="P458" s="338">
        <f t="shared" si="158"/>
        <v>0</v>
      </c>
      <c r="Q458" s="338">
        <f t="shared" si="158"/>
        <v>0</v>
      </c>
      <c r="R458" s="338">
        <f t="shared" si="158"/>
        <v>0</v>
      </c>
      <c r="S458" s="338">
        <f t="shared" si="158"/>
        <v>0</v>
      </c>
      <c r="T458" s="338">
        <f t="shared" si="158"/>
        <v>0</v>
      </c>
      <c r="U458" s="193" t="b">
        <f t="shared" si="154"/>
        <v>1</v>
      </c>
      <c r="V458" s="384" t="str">
        <f t="shared" si="32"/>
        <v>No</v>
      </c>
    </row>
    <row r="459" spans="1:22" x14ac:dyDescent="0.25">
      <c r="A459" s="48">
        <v>452</v>
      </c>
      <c r="D459" s="114">
        <f t="shared" si="150"/>
        <v>0</v>
      </c>
      <c r="G459" s="25">
        <f t="shared" si="157"/>
        <v>2018</v>
      </c>
      <c r="H459" s="198" t="s">
        <v>731</v>
      </c>
      <c r="I459" s="335"/>
      <c r="J459" s="298" t="s">
        <v>730</v>
      </c>
      <c r="K459" s="306" t="s">
        <v>658</v>
      </c>
      <c r="L459" s="339">
        <f>SUM(L437,L458)</f>
        <v>0</v>
      </c>
      <c r="M459" s="338">
        <f t="shared" ref="M459:T459" si="159">SUM(M437,M458)</f>
        <v>0</v>
      </c>
      <c r="N459" s="338">
        <f t="shared" si="159"/>
        <v>0</v>
      </c>
      <c r="O459" s="338">
        <f t="shared" si="159"/>
        <v>0</v>
      </c>
      <c r="P459" s="338">
        <f t="shared" si="159"/>
        <v>0</v>
      </c>
      <c r="Q459" s="338">
        <f t="shared" si="159"/>
        <v>0</v>
      </c>
      <c r="R459" s="338">
        <f t="shared" si="159"/>
        <v>0</v>
      </c>
      <c r="S459" s="338">
        <f t="shared" si="159"/>
        <v>0</v>
      </c>
      <c r="T459" s="338">
        <f t="shared" si="159"/>
        <v>0</v>
      </c>
      <c r="U459" s="193" t="b">
        <f t="shared" si="154"/>
        <v>1</v>
      </c>
      <c r="V459" s="384" t="str">
        <f t="shared" si="32"/>
        <v>No</v>
      </c>
    </row>
    <row r="460" spans="1:22" x14ac:dyDescent="0.25">
      <c r="A460" s="107">
        <v>453</v>
      </c>
      <c r="D460" s="114">
        <f t="shared" si="150"/>
        <v>0</v>
      </c>
      <c r="G460" s="25">
        <f t="shared" si="157"/>
        <v>2018</v>
      </c>
      <c r="H460" s="197"/>
      <c r="I460" s="336"/>
      <c r="J460" s="294"/>
      <c r="K460" s="312"/>
      <c r="L460" s="313"/>
      <c r="M460" s="313"/>
      <c r="N460" s="313"/>
      <c r="O460" s="313"/>
      <c r="P460" s="313"/>
      <c r="Q460" s="313"/>
      <c r="R460" s="313"/>
      <c r="S460" s="453">
        <f t="shared" ref="S460" si="160">SUM(O460+P460-Q460-R460)</f>
        <v>0</v>
      </c>
      <c r="T460" s="313"/>
      <c r="U460" s="193" t="b">
        <f t="shared" ref="U460" si="161">IF((COUNTBLANK(H460:T460))=12,TRUE,IF((COUNTBLANK(J460:M460))=0,IF(COUNTBLANK(P460:S460)=0,IF(S460=0,IF(ISBLANK(T460),FALSE,TRUE),TRUE))))</f>
        <v>1</v>
      </c>
      <c r="V460" s="384" t="str">
        <f t="shared" si="32"/>
        <v>No</v>
      </c>
    </row>
    <row r="461" spans="1:22" x14ac:dyDescent="0.25">
      <c r="A461" s="48">
        <v>454</v>
      </c>
      <c r="D461" s="114">
        <f t="shared" si="150"/>
        <v>0</v>
      </c>
      <c r="G461" s="25">
        <f t="shared" si="157"/>
        <v>2018</v>
      </c>
      <c r="H461" s="192"/>
      <c r="I461" s="334"/>
      <c r="J461" s="296"/>
      <c r="K461" s="312"/>
      <c r="L461" s="313"/>
      <c r="M461" s="313"/>
      <c r="N461" s="313"/>
      <c r="O461" s="313"/>
      <c r="P461" s="313"/>
      <c r="Q461" s="313"/>
      <c r="R461" s="313"/>
      <c r="S461" s="453">
        <f t="shared" ref="S461:S479" si="162">SUM(O461+P461-Q461-R461)</f>
        <v>0</v>
      </c>
      <c r="T461" s="313"/>
      <c r="U461" s="193" t="b">
        <f t="shared" ref="U461:U479" si="163">IF((COUNTBLANK(H461:T461))=12,TRUE,IF((COUNTBLANK(J461:M461))=0,IF(COUNTBLANK(P461:S461)=0,IF(S461=0,IF(ISBLANK(T461),FALSE,TRUE),TRUE))))</f>
        <v>1</v>
      </c>
      <c r="V461" s="384" t="str">
        <f t="shared" si="32"/>
        <v>No</v>
      </c>
    </row>
    <row r="462" spans="1:22" x14ac:dyDescent="0.25">
      <c r="A462" s="107">
        <v>455</v>
      </c>
      <c r="D462" s="114">
        <f t="shared" si="150"/>
        <v>0</v>
      </c>
      <c r="G462" s="25">
        <f t="shared" si="157"/>
        <v>2018</v>
      </c>
      <c r="H462" s="450"/>
      <c r="I462" s="443"/>
      <c r="J462" s="444"/>
      <c r="K462" s="312"/>
      <c r="L462" s="445"/>
      <c r="M462" s="445"/>
      <c r="N462" s="445"/>
      <c r="O462" s="445"/>
      <c r="P462" s="445"/>
      <c r="Q462" s="445"/>
      <c r="R462" s="445"/>
      <c r="S462" s="453">
        <f t="shared" si="162"/>
        <v>0</v>
      </c>
      <c r="T462" s="313"/>
      <c r="U462" s="193" t="b">
        <f t="shared" si="163"/>
        <v>1</v>
      </c>
      <c r="V462" s="384" t="str">
        <f t="shared" ref="V462:V500" si="164">IF($V$6="All 'Yes'","Yes","No")</f>
        <v>No</v>
      </c>
    </row>
    <row r="463" spans="1:22" x14ac:dyDescent="0.25">
      <c r="A463" s="48">
        <v>456</v>
      </c>
      <c r="D463" s="114">
        <f t="shared" si="150"/>
        <v>0</v>
      </c>
      <c r="G463" s="25">
        <f t="shared" si="157"/>
        <v>2018</v>
      </c>
      <c r="H463" s="450"/>
      <c r="I463" s="443"/>
      <c r="J463" s="444"/>
      <c r="K463" s="312"/>
      <c r="L463" s="445"/>
      <c r="M463" s="445"/>
      <c r="N463" s="445"/>
      <c r="O463" s="445"/>
      <c r="P463" s="445"/>
      <c r="Q463" s="445"/>
      <c r="R463" s="445"/>
      <c r="S463" s="453">
        <f t="shared" si="162"/>
        <v>0</v>
      </c>
      <c r="T463" s="313"/>
      <c r="U463" s="193" t="b">
        <f t="shared" si="163"/>
        <v>1</v>
      </c>
      <c r="V463" s="384" t="str">
        <f t="shared" si="164"/>
        <v>No</v>
      </c>
    </row>
    <row r="464" spans="1:22" x14ac:dyDescent="0.25">
      <c r="A464" s="107">
        <v>457</v>
      </c>
      <c r="D464" s="114">
        <f t="shared" si="150"/>
        <v>0</v>
      </c>
      <c r="G464" s="25">
        <f t="shared" si="157"/>
        <v>2018</v>
      </c>
      <c r="H464" s="450"/>
      <c r="I464" s="443"/>
      <c r="J464" s="444"/>
      <c r="K464" s="312"/>
      <c r="L464" s="445"/>
      <c r="M464" s="445"/>
      <c r="N464" s="445"/>
      <c r="O464" s="445"/>
      <c r="P464" s="445"/>
      <c r="Q464" s="445"/>
      <c r="R464" s="445"/>
      <c r="S464" s="453">
        <f t="shared" si="162"/>
        <v>0</v>
      </c>
      <c r="T464" s="313"/>
      <c r="U464" s="193" t="b">
        <f t="shared" si="163"/>
        <v>1</v>
      </c>
      <c r="V464" s="384" t="str">
        <f t="shared" si="164"/>
        <v>No</v>
      </c>
    </row>
    <row r="465" spans="1:22" x14ac:dyDescent="0.25">
      <c r="A465" s="48">
        <v>458</v>
      </c>
      <c r="D465" s="114">
        <f t="shared" si="150"/>
        <v>0</v>
      </c>
      <c r="G465" s="25">
        <f t="shared" si="157"/>
        <v>2018</v>
      </c>
      <c r="H465" s="450"/>
      <c r="I465" s="443"/>
      <c r="J465" s="444"/>
      <c r="K465" s="312"/>
      <c r="L465" s="445"/>
      <c r="M465" s="445"/>
      <c r="N465" s="445"/>
      <c r="O465" s="445"/>
      <c r="P465" s="445"/>
      <c r="Q465" s="445"/>
      <c r="R465" s="445"/>
      <c r="S465" s="453">
        <f t="shared" si="162"/>
        <v>0</v>
      </c>
      <c r="T465" s="313"/>
      <c r="U465" s="193" t="b">
        <f t="shared" si="163"/>
        <v>1</v>
      </c>
      <c r="V465" s="384" t="str">
        <f t="shared" si="164"/>
        <v>No</v>
      </c>
    </row>
    <row r="466" spans="1:22" x14ac:dyDescent="0.25">
      <c r="A466" s="107">
        <v>459</v>
      </c>
      <c r="D466" s="114">
        <f t="shared" si="150"/>
        <v>0</v>
      </c>
      <c r="G466" s="25">
        <f t="shared" si="157"/>
        <v>2018</v>
      </c>
      <c r="H466" s="450"/>
      <c r="I466" s="443"/>
      <c r="J466" s="444"/>
      <c r="K466" s="312"/>
      <c r="L466" s="445"/>
      <c r="M466" s="445"/>
      <c r="N466" s="445"/>
      <c r="O466" s="445"/>
      <c r="P466" s="445"/>
      <c r="Q466" s="445"/>
      <c r="R466" s="445"/>
      <c r="S466" s="453">
        <f t="shared" si="162"/>
        <v>0</v>
      </c>
      <c r="T466" s="313"/>
      <c r="U466" s="193" t="b">
        <f t="shared" si="163"/>
        <v>1</v>
      </c>
      <c r="V466" s="384" t="str">
        <f t="shared" si="164"/>
        <v>No</v>
      </c>
    </row>
    <row r="467" spans="1:22" x14ac:dyDescent="0.25">
      <c r="A467" s="48">
        <v>460</v>
      </c>
      <c r="D467" s="114">
        <f t="shared" si="150"/>
        <v>0</v>
      </c>
      <c r="G467" s="25">
        <f t="shared" si="157"/>
        <v>2018</v>
      </c>
      <c r="H467" s="450"/>
      <c r="I467" s="443"/>
      <c r="J467" s="444"/>
      <c r="K467" s="312"/>
      <c r="L467" s="445"/>
      <c r="M467" s="445"/>
      <c r="N467" s="445"/>
      <c r="O467" s="445"/>
      <c r="P467" s="445"/>
      <c r="Q467" s="445"/>
      <c r="R467" s="445"/>
      <c r="S467" s="453">
        <f t="shared" si="162"/>
        <v>0</v>
      </c>
      <c r="T467" s="313"/>
      <c r="U467" s="193" t="b">
        <f t="shared" si="163"/>
        <v>1</v>
      </c>
      <c r="V467" s="384" t="str">
        <f t="shared" si="164"/>
        <v>No</v>
      </c>
    </row>
    <row r="468" spans="1:22" x14ac:dyDescent="0.25">
      <c r="A468" s="107">
        <v>461</v>
      </c>
      <c r="D468" s="114">
        <f t="shared" si="150"/>
        <v>0</v>
      </c>
      <c r="G468" s="25">
        <f t="shared" si="157"/>
        <v>2018</v>
      </c>
      <c r="H468" s="450"/>
      <c r="I468" s="443"/>
      <c r="J468" s="444"/>
      <c r="K468" s="312"/>
      <c r="L468" s="445"/>
      <c r="M468" s="445"/>
      <c r="N468" s="445"/>
      <c r="O468" s="445"/>
      <c r="P468" s="445"/>
      <c r="Q468" s="445"/>
      <c r="R468" s="445"/>
      <c r="S468" s="453">
        <f t="shared" si="162"/>
        <v>0</v>
      </c>
      <c r="T468" s="313"/>
      <c r="U468" s="193" t="b">
        <f t="shared" si="163"/>
        <v>1</v>
      </c>
      <c r="V468" s="384" t="str">
        <f t="shared" si="164"/>
        <v>No</v>
      </c>
    </row>
    <row r="469" spans="1:22" x14ac:dyDescent="0.25">
      <c r="A469" s="48">
        <v>462</v>
      </c>
      <c r="D469" s="114">
        <f t="shared" si="150"/>
        <v>0</v>
      </c>
      <c r="G469" s="25">
        <f t="shared" si="157"/>
        <v>2018</v>
      </c>
      <c r="H469" s="450"/>
      <c r="I469" s="443"/>
      <c r="J469" s="444"/>
      <c r="K469" s="312"/>
      <c r="L469" s="445"/>
      <c r="M469" s="445"/>
      <c r="N469" s="445"/>
      <c r="O469" s="445"/>
      <c r="P469" s="445"/>
      <c r="Q469" s="445"/>
      <c r="R469" s="445"/>
      <c r="S469" s="453">
        <f t="shared" si="162"/>
        <v>0</v>
      </c>
      <c r="T469" s="313"/>
      <c r="U469" s="193" t="b">
        <f t="shared" si="163"/>
        <v>1</v>
      </c>
      <c r="V469" s="384" t="str">
        <f t="shared" si="164"/>
        <v>No</v>
      </c>
    </row>
    <row r="470" spans="1:22" x14ac:dyDescent="0.25">
      <c r="A470" s="107">
        <v>463</v>
      </c>
      <c r="D470" s="114">
        <f t="shared" si="150"/>
        <v>0</v>
      </c>
      <c r="G470" s="25">
        <f t="shared" si="157"/>
        <v>2018</v>
      </c>
      <c r="H470" s="450"/>
      <c r="I470" s="443"/>
      <c r="J470" s="444"/>
      <c r="K470" s="312"/>
      <c r="L470" s="445"/>
      <c r="M470" s="445"/>
      <c r="N470" s="445"/>
      <c r="O470" s="445"/>
      <c r="P470" s="445"/>
      <c r="Q470" s="445"/>
      <c r="R470" s="445"/>
      <c r="S470" s="453">
        <f t="shared" si="162"/>
        <v>0</v>
      </c>
      <c r="T470" s="313"/>
      <c r="U470" s="193" t="b">
        <f t="shared" si="163"/>
        <v>1</v>
      </c>
      <c r="V470" s="384" t="str">
        <f t="shared" si="164"/>
        <v>No</v>
      </c>
    </row>
    <row r="471" spans="1:22" x14ac:dyDescent="0.25">
      <c r="A471" s="48">
        <v>464</v>
      </c>
      <c r="D471" s="114">
        <f t="shared" si="150"/>
        <v>0</v>
      </c>
      <c r="G471" s="25">
        <f t="shared" si="157"/>
        <v>2018</v>
      </c>
      <c r="H471" s="450"/>
      <c r="I471" s="443"/>
      <c r="J471" s="444"/>
      <c r="K471" s="312"/>
      <c r="L471" s="445"/>
      <c r="M471" s="445"/>
      <c r="N471" s="445"/>
      <c r="O471" s="445"/>
      <c r="P471" s="445"/>
      <c r="Q471" s="445"/>
      <c r="R471" s="445"/>
      <c r="S471" s="453">
        <f t="shared" si="162"/>
        <v>0</v>
      </c>
      <c r="T471" s="313"/>
      <c r="U471" s="193" t="b">
        <f t="shared" si="163"/>
        <v>1</v>
      </c>
      <c r="V471" s="384" t="str">
        <f t="shared" si="164"/>
        <v>No</v>
      </c>
    </row>
    <row r="472" spans="1:22" x14ac:dyDescent="0.25">
      <c r="A472" s="107">
        <v>465</v>
      </c>
      <c r="D472" s="114">
        <f t="shared" si="150"/>
        <v>0</v>
      </c>
      <c r="G472" s="25">
        <f t="shared" si="157"/>
        <v>2018</v>
      </c>
      <c r="H472" s="450"/>
      <c r="I472" s="443"/>
      <c r="J472" s="444"/>
      <c r="K472" s="312"/>
      <c r="L472" s="445"/>
      <c r="M472" s="445"/>
      <c r="N472" s="445"/>
      <c r="O472" s="445"/>
      <c r="P472" s="445"/>
      <c r="Q472" s="445"/>
      <c r="R472" s="445"/>
      <c r="S472" s="453">
        <f t="shared" si="162"/>
        <v>0</v>
      </c>
      <c r="T472" s="313"/>
      <c r="U472" s="193" t="b">
        <f t="shared" si="163"/>
        <v>1</v>
      </c>
      <c r="V472" s="384" t="str">
        <f t="shared" si="164"/>
        <v>No</v>
      </c>
    </row>
    <row r="473" spans="1:22" x14ac:dyDescent="0.25">
      <c r="A473" s="48">
        <v>466</v>
      </c>
      <c r="D473" s="114">
        <f t="shared" si="150"/>
        <v>0</v>
      </c>
      <c r="G473" s="25">
        <f t="shared" si="157"/>
        <v>2018</v>
      </c>
      <c r="H473" s="450"/>
      <c r="I473" s="443"/>
      <c r="J473" s="444"/>
      <c r="K473" s="312"/>
      <c r="L473" s="445"/>
      <c r="M473" s="445"/>
      <c r="N473" s="445"/>
      <c r="O473" s="445"/>
      <c r="P473" s="445"/>
      <c r="Q473" s="445"/>
      <c r="R473" s="445"/>
      <c r="S473" s="453">
        <f t="shared" si="162"/>
        <v>0</v>
      </c>
      <c r="T473" s="313"/>
      <c r="U473" s="193" t="b">
        <f t="shared" si="163"/>
        <v>1</v>
      </c>
      <c r="V473" s="384" t="str">
        <f t="shared" si="164"/>
        <v>No</v>
      </c>
    </row>
    <row r="474" spans="1:22" x14ac:dyDescent="0.25">
      <c r="A474" s="107">
        <v>467</v>
      </c>
      <c r="D474" s="114">
        <f t="shared" si="150"/>
        <v>0</v>
      </c>
      <c r="G474" s="25">
        <f t="shared" si="157"/>
        <v>2018</v>
      </c>
      <c r="H474" s="450"/>
      <c r="I474" s="443"/>
      <c r="J474" s="444"/>
      <c r="K474" s="312"/>
      <c r="L474" s="445"/>
      <c r="M474" s="445"/>
      <c r="N474" s="445"/>
      <c r="O474" s="445"/>
      <c r="P474" s="445"/>
      <c r="Q474" s="445"/>
      <c r="R474" s="445"/>
      <c r="S474" s="453">
        <f t="shared" si="162"/>
        <v>0</v>
      </c>
      <c r="T474" s="313"/>
      <c r="U474" s="193" t="b">
        <f t="shared" si="163"/>
        <v>1</v>
      </c>
      <c r="V474" s="384" t="str">
        <f t="shared" si="164"/>
        <v>No</v>
      </c>
    </row>
    <row r="475" spans="1:22" x14ac:dyDescent="0.25">
      <c r="A475" s="48">
        <v>468</v>
      </c>
      <c r="D475" s="114">
        <f t="shared" si="150"/>
        <v>0</v>
      </c>
      <c r="G475" s="25">
        <f t="shared" si="157"/>
        <v>2018</v>
      </c>
      <c r="H475" s="450"/>
      <c r="I475" s="443"/>
      <c r="J475" s="444"/>
      <c r="K475" s="312"/>
      <c r="L475" s="445"/>
      <c r="M475" s="445"/>
      <c r="N475" s="445"/>
      <c r="O475" s="445"/>
      <c r="P475" s="445"/>
      <c r="Q475" s="445"/>
      <c r="R475" s="445"/>
      <c r="S475" s="453">
        <f t="shared" si="162"/>
        <v>0</v>
      </c>
      <c r="T475" s="313"/>
      <c r="U475" s="193" t="b">
        <f t="shared" si="163"/>
        <v>1</v>
      </c>
      <c r="V475" s="384" t="str">
        <f t="shared" si="164"/>
        <v>No</v>
      </c>
    </row>
    <row r="476" spans="1:22" x14ac:dyDescent="0.25">
      <c r="A476" s="107">
        <v>469</v>
      </c>
      <c r="D476" s="114">
        <f t="shared" si="150"/>
        <v>0</v>
      </c>
      <c r="G476" s="25">
        <f t="shared" si="157"/>
        <v>2018</v>
      </c>
      <c r="H476" s="450"/>
      <c r="I476" s="443"/>
      <c r="J476" s="444"/>
      <c r="K476" s="312"/>
      <c r="L476" s="445"/>
      <c r="M476" s="445"/>
      <c r="N476" s="445"/>
      <c r="O476" s="445"/>
      <c r="P476" s="445"/>
      <c r="Q476" s="445"/>
      <c r="R476" s="445"/>
      <c r="S476" s="453">
        <f t="shared" si="162"/>
        <v>0</v>
      </c>
      <c r="T476" s="313"/>
      <c r="U476" s="193" t="b">
        <f t="shared" si="163"/>
        <v>1</v>
      </c>
      <c r="V476" s="384" t="str">
        <f t="shared" si="164"/>
        <v>No</v>
      </c>
    </row>
    <row r="477" spans="1:22" x14ac:dyDescent="0.25">
      <c r="A477" s="48">
        <v>470</v>
      </c>
      <c r="D477" s="114">
        <f t="shared" si="150"/>
        <v>0</v>
      </c>
      <c r="G477" s="25">
        <f t="shared" si="157"/>
        <v>2018</v>
      </c>
      <c r="H477" s="450"/>
      <c r="I477" s="443"/>
      <c r="J477" s="444"/>
      <c r="K477" s="312"/>
      <c r="L477" s="445"/>
      <c r="M477" s="445"/>
      <c r="N477" s="445"/>
      <c r="O477" s="445"/>
      <c r="P477" s="445"/>
      <c r="Q477" s="445"/>
      <c r="R477" s="445"/>
      <c r="S477" s="453">
        <f t="shared" si="162"/>
        <v>0</v>
      </c>
      <c r="T477" s="313"/>
      <c r="U477" s="193" t="b">
        <f t="shared" si="163"/>
        <v>1</v>
      </c>
      <c r="V477" s="384" t="str">
        <f t="shared" si="164"/>
        <v>No</v>
      </c>
    </row>
    <row r="478" spans="1:22" x14ac:dyDescent="0.25">
      <c r="A478" s="107">
        <v>471</v>
      </c>
      <c r="D478" s="114">
        <f t="shared" si="150"/>
        <v>0</v>
      </c>
      <c r="G478" s="25">
        <f t="shared" si="157"/>
        <v>2018</v>
      </c>
      <c r="H478" s="192"/>
      <c r="I478" s="334"/>
      <c r="J478" s="296"/>
      <c r="K478" s="312"/>
      <c r="L478" s="313"/>
      <c r="M478" s="313"/>
      <c r="N478" s="313"/>
      <c r="O478" s="313"/>
      <c r="P478" s="313"/>
      <c r="Q478" s="313"/>
      <c r="R478" s="313"/>
      <c r="S478" s="453">
        <f t="shared" si="162"/>
        <v>0</v>
      </c>
      <c r="T478" s="313"/>
      <c r="U478" s="193" t="b">
        <f t="shared" si="163"/>
        <v>1</v>
      </c>
      <c r="V478" s="384" t="str">
        <f t="shared" si="164"/>
        <v>No</v>
      </c>
    </row>
    <row r="479" spans="1:22" x14ac:dyDescent="0.25">
      <c r="A479" s="48">
        <v>472</v>
      </c>
      <c r="D479" s="114">
        <f t="shared" si="150"/>
        <v>0</v>
      </c>
      <c r="G479" s="25">
        <f t="shared" si="157"/>
        <v>2018</v>
      </c>
      <c r="H479" s="332"/>
      <c r="I479" s="323"/>
      <c r="J479" s="333"/>
      <c r="K479" s="312"/>
      <c r="L479" s="313"/>
      <c r="M479" s="313"/>
      <c r="N479" s="313"/>
      <c r="O479" s="313"/>
      <c r="P479" s="313"/>
      <c r="Q479" s="313"/>
      <c r="R479" s="313"/>
      <c r="S479" s="453">
        <f t="shared" si="162"/>
        <v>0</v>
      </c>
      <c r="T479" s="313"/>
      <c r="U479" s="193" t="b">
        <f t="shared" si="163"/>
        <v>1</v>
      </c>
      <c r="V479" s="384" t="str">
        <f t="shared" si="164"/>
        <v>No</v>
      </c>
    </row>
    <row r="480" spans="1:22" x14ac:dyDescent="0.25">
      <c r="A480" s="107">
        <v>473</v>
      </c>
      <c r="D480" s="114">
        <f t="shared" si="150"/>
        <v>0</v>
      </c>
      <c r="G480" s="25">
        <f t="shared" si="157"/>
        <v>2018</v>
      </c>
      <c r="H480" s="198" t="s">
        <v>733</v>
      </c>
      <c r="I480" s="335"/>
      <c r="J480" s="293" t="s">
        <v>732</v>
      </c>
      <c r="K480" s="303" t="s">
        <v>658</v>
      </c>
      <c r="L480" s="338">
        <f>SUM(L460:L479)</f>
        <v>0</v>
      </c>
      <c r="M480" s="338">
        <f t="shared" ref="M480:T480" si="165">SUM(M460:M479)</f>
        <v>0</v>
      </c>
      <c r="N480" s="338">
        <f t="shared" si="165"/>
        <v>0</v>
      </c>
      <c r="O480" s="338">
        <f t="shared" si="165"/>
        <v>0</v>
      </c>
      <c r="P480" s="338">
        <f t="shared" si="165"/>
        <v>0</v>
      </c>
      <c r="Q480" s="338">
        <f t="shared" si="165"/>
        <v>0</v>
      </c>
      <c r="R480" s="338">
        <f t="shared" si="165"/>
        <v>0</v>
      </c>
      <c r="S480" s="338">
        <f t="shared" si="165"/>
        <v>0</v>
      </c>
      <c r="T480" s="338">
        <f t="shared" si="165"/>
        <v>0</v>
      </c>
      <c r="U480" s="193" t="b">
        <f>IF((COUNTBLANK(H480:T480))=13,TRUE,IF((COUNTBLANK(K480:M480))=0,IF(COUNTBLANK(P480:S480)=0,IF(S480=0,IF(ISBLANK(T480),FALSE,TRUE),TRUE))))</f>
        <v>1</v>
      </c>
      <c r="V480" s="384" t="str">
        <f t="shared" ref="V480:V589" si="166">IF($V$6="All 'Yes'","Yes","No")</f>
        <v>No</v>
      </c>
    </row>
    <row r="481" spans="1:22" x14ac:dyDescent="0.25">
      <c r="A481" s="48">
        <v>474</v>
      </c>
      <c r="D481" s="114">
        <f t="shared" si="150"/>
        <v>0</v>
      </c>
      <c r="G481" s="25">
        <f t="shared" si="157"/>
        <v>2018</v>
      </c>
      <c r="H481" s="197"/>
      <c r="I481" s="336"/>
      <c r="J481" s="294"/>
      <c r="K481" s="312"/>
      <c r="L481" s="313"/>
      <c r="M481" s="313"/>
      <c r="N481" s="313"/>
      <c r="O481" s="313"/>
      <c r="P481" s="313"/>
      <c r="Q481" s="313"/>
      <c r="R481" s="313"/>
      <c r="S481" s="453">
        <f t="shared" ref="S481:S500" si="167">SUM(O481+P481-Q481-R481)</f>
        <v>0</v>
      </c>
      <c r="T481" s="313"/>
      <c r="U481" s="193" t="b">
        <f t="shared" ref="U481:U500" si="168">IF((COUNTBLANK(H481:T481))=12,TRUE,IF((COUNTBLANK(J481:M481))=0,IF(COUNTBLANK(P481:S481)=0,IF(S481=0,IF(ISBLANK(T481),FALSE,TRUE),TRUE))))</f>
        <v>1</v>
      </c>
      <c r="V481" s="384" t="str">
        <f t="shared" si="164"/>
        <v>No</v>
      </c>
    </row>
    <row r="482" spans="1:22" x14ac:dyDescent="0.25">
      <c r="A482" s="107">
        <v>475</v>
      </c>
      <c r="D482" s="114">
        <f t="shared" ref="D482:D545" si="169">IF($V482="Yes",1,0)</f>
        <v>0</v>
      </c>
      <c r="G482" s="25">
        <f t="shared" si="157"/>
        <v>2018</v>
      </c>
      <c r="H482" s="192"/>
      <c r="I482" s="334"/>
      <c r="J482" s="296"/>
      <c r="K482" s="312"/>
      <c r="L482" s="313"/>
      <c r="M482" s="313"/>
      <c r="N482" s="313"/>
      <c r="O482" s="313"/>
      <c r="P482" s="313"/>
      <c r="Q482" s="313"/>
      <c r="R482" s="313"/>
      <c r="S482" s="453">
        <f t="shared" si="167"/>
        <v>0</v>
      </c>
      <c r="T482" s="313"/>
      <c r="U482" s="193" t="b">
        <f t="shared" si="168"/>
        <v>1</v>
      </c>
      <c r="V482" s="384" t="str">
        <f t="shared" si="164"/>
        <v>No</v>
      </c>
    </row>
    <row r="483" spans="1:22" x14ac:dyDescent="0.25">
      <c r="A483" s="48">
        <v>476</v>
      </c>
      <c r="D483" s="114">
        <f t="shared" si="169"/>
        <v>0</v>
      </c>
      <c r="G483" s="25">
        <f t="shared" si="157"/>
        <v>2018</v>
      </c>
      <c r="H483" s="450"/>
      <c r="I483" s="443"/>
      <c r="J483" s="444"/>
      <c r="K483" s="312"/>
      <c r="L483" s="445"/>
      <c r="M483" s="445"/>
      <c r="N483" s="445"/>
      <c r="O483" s="445"/>
      <c r="P483" s="445"/>
      <c r="Q483" s="445"/>
      <c r="R483" s="445"/>
      <c r="S483" s="453">
        <f t="shared" si="167"/>
        <v>0</v>
      </c>
      <c r="T483" s="313"/>
      <c r="U483" s="193" t="b">
        <f t="shared" si="168"/>
        <v>1</v>
      </c>
      <c r="V483" s="384" t="str">
        <f t="shared" si="164"/>
        <v>No</v>
      </c>
    </row>
    <row r="484" spans="1:22" x14ac:dyDescent="0.25">
      <c r="A484" s="107">
        <v>477</v>
      </c>
      <c r="D484" s="114">
        <f t="shared" si="169"/>
        <v>0</v>
      </c>
      <c r="G484" s="25">
        <f t="shared" si="157"/>
        <v>2018</v>
      </c>
      <c r="H484" s="450"/>
      <c r="I484" s="443"/>
      <c r="J484" s="444"/>
      <c r="K484" s="312"/>
      <c r="L484" s="445"/>
      <c r="M484" s="445"/>
      <c r="N484" s="445"/>
      <c r="O484" s="445"/>
      <c r="P484" s="445"/>
      <c r="Q484" s="445"/>
      <c r="R484" s="445"/>
      <c r="S484" s="453">
        <f t="shared" si="167"/>
        <v>0</v>
      </c>
      <c r="T484" s="313"/>
      <c r="U484" s="193" t="b">
        <f t="shared" si="168"/>
        <v>1</v>
      </c>
      <c r="V484" s="384" t="str">
        <f t="shared" si="164"/>
        <v>No</v>
      </c>
    </row>
    <row r="485" spans="1:22" x14ac:dyDescent="0.25">
      <c r="A485" s="48">
        <v>478</v>
      </c>
      <c r="D485" s="114">
        <f t="shared" si="169"/>
        <v>0</v>
      </c>
      <c r="G485" s="25">
        <f t="shared" si="157"/>
        <v>2018</v>
      </c>
      <c r="H485" s="450"/>
      <c r="I485" s="443"/>
      <c r="J485" s="444"/>
      <c r="K485" s="312"/>
      <c r="L485" s="445"/>
      <c r="M485" s="445"/>
      <c r="N485" s="445"/>
      <c r="O485" s="445"/>
      <c r="P485" s="445"/>
      <c r="Q485" s="445"/>
      <c r="R485" s="445"/>
      <c r="S485" s="453">
        <f t="shared" si="167"/>
        <v>0</v>
      </c>
      <c r="T485" s="313"/>
      <c r="U485" s="193" t="b">
        <f t="shared" si="168"/>
        <v>1</v>
      </c>
      <c r="V485" s="384" t="str">
        <f t="shared" si="164"/>
        <v>No</v>
      </c>
    </row>
    <row r="486" spans="1:22" x14ac:dyDescent="0.25">
      <c r="A486" s="107">
        <v>479</v>
      </c>
      <c r="D486" s="114">
        <f t="shared" si="169"/>
        <v>0</v>
      </c>
      <c r="G486" s="25">
        <f t="shared" si="157"/>
        <v>2018</v>
      </c>
      <c r="H486" s="450"/>
      <c r="I486" s="443"/>
      <c r="J486" s="444"/>
      <c r="K486" s="312"/>
      <c r="L486" s="445"/>
      <c r="M486" s="445"/>
      <c r="N486" s="445"/>
      <c r="O486" s="445"/>
      <c r="P486" s="445"/>
      <c r="Q486" s="445"/>
      <c r="R486" s="445"/>
      <c r="S486" s="453">
        <f t="shared" si="167"/>
        <v>0</v>
      </c>
      <c r="T486" s="313"/>
      <c r="U486" s="193" t="b">
        <f t="shared" si="168"/>
        <v>1</v>
      </c>
      <c r="V486" s="384" t="str">
        <f t="shared" si="164"/>
        <v>No</v>
      </c>
    </row>
    <row r="487" spans="1:22" x14ac:dyDescent="0.25">
      <c r="A487" s="48">
        <v>480</v>
      </c>
      <c r="D487" s="114">
        <f t="shared" si="169"/>
        <v>0</v>
      </c>
      <c r="G487" s="25">
        <f t="shared" si="157"/>
        <v>2018</v>
      </c>
      <c r="H487" s="450"/>
      <c r="I487" s="443"/>
      <c r="J487" s="444"/>
      <c r="K487" s="312"/>
      <c r="L487" s="445"/>
      <c r="M487" s="445"/>
      <c r="N487" s="445"/>
      <c r="O487" s="445"/>
      <c r="P487" s="445"/>
      <c r="Q487" s="445"/>
      <c r="R487" s="445"/>
      <c r="S487" s="453">
        <f t="shared" si="167"/>
        <v>0</v>
      </c>
      <c r="T487" s="313"/>
      <c r="U487" s="193" t="b">
        <f t="shared" si="168"/>
        <v>1</v>
      </c>
      <c r="V487" s="384" t="str">
        <f t="shared" si="164"/>
        <v>No</v>
      </c>
    </row>
    <row r="488" spans="1:22" x14ac:dyDescent="0.25">
      <c r="A488" s="107">
        <v>481</v>
      </c>
      <c r="D488" s="114">
        <f t="shared" si="169"/>
        <v>0</v>
      </c>
      <c r="G488" s="25">
        <f t="shared" si="157"/>
        <v>2018</v>
      </c>
      <c r="H488" s="450"/>
      <c r="I488" s="443"/>
      <c r="J488" s="444"/>
      <c r="K488" s="312"/>
      <c r="L488" s="445"/>
      <c r="M488" s="445"/>
      <c r="N488" s="445"/>
      <c r="O488" s="445"/>
      <c r="P488" s="445"/>
      <c r="Q488" s="445"/>
      <c r="R488" s="445"/>
      <c r="S488" s="453">
        <f t="shared" si="167"/>
        <v>0</v>
      </c>
      <c r="T488" s="313"/>
      <c r="U488" s="193" t="b">
        <f t="shared" si="168"/>
        <v>1</v>
      </c>
      <c r="V488" s="384" t="str">
        <f t="shared" si="164"/>
        <v>No</v>
      </c>
    </row>
    <row r="489" spans="1:22" x14ac:dyDescent="0.25">
      <c r="A489" s="48">
        <v>482</v>
      </c>
      <c r="D489" s="114">
        <f t="shared" si="169"/>
        <v>0</v>
      </c>
      <c r="G489" s="25">
        <f t="shared" si="157"/>
        <v>2018</v>
      </c>
      <c r="H489" s="450"/>
      <c r="I489" s="443"/>
      <c r="J489" s="444"/>
      <c r="K489" s="312"/>
      <c r="L489" s="445"/>
      <c r="M489" s="445"/>
      <c r="N489" s="445"/>
      <c r="O489" s="445"/>
      <c r="P489" s="445"/>
      <c r="Q489" s="445"/>
      <c r="R489" s="445"/>
      <c r="S489" s="453">
        <f t="shared" si="167"/>
        <v>0</v>
      </c>
      <c r="T489" s="313"/>
      <c r="U489" s="193" t="b">
        <f t="shared" si="168"/>
        <v>1</v>
      </c>
      <c r="V489" s="384" t="str">
        <f t="shared" si="164"/>
        <v>No</v>
      </c>
    </row>
    <row r="490" spans="1:22" x14ac:dyDescent="0.25">
      <c r="A490" s="107">
        <v>483</v>
      </c>
      <c r="D490" s="114">
        <f t="shared" si="169"/>
        <v>0</v>
      </c>
      <c r="G490" s="25">
        <f t="shared" si="157"/>
        <v>2018</v>
      </c>
      <c r="H490" s="450"/>
      <c r="I490" s="443"/>
      <c r="J490" s="444"/>
      <c r="K490" s="312"/>
      <c r="L490" s="445"/>
      <c r="M490" s="445"/>
      <c r="N490" s="445"/>
      <c r="O490" s="445"/>
      <c r="P490" s="445"/>
      <c r="Q490" s="445"/>
      <c r="R490" s="445"/>
      <c r="S490" s="453">
        <f t="shared" si="167"/>
        <v>0</v>
      </c>
      <c r="T490" s="313"/>
      <c r="U490" s="193" t="b">
        <f t="shared" si="168"/>
        <v>1</v>
      </c>
      <c r="V490" s="384" t="str">
        <f t="shared" si="164"/>
        <v>No</v>
      </c>
    </row>
    <row r="491" spans="1:22" x14ac:dyDescent="0.25">
      <c r="A491" s="48">
        <v>484</v>
      </c>
      <c r="D491" s="114">
        <f t="shared" si="169"/>
        <v>0</v>
      </c>
      <c r="G491" s="25">
        <f t="shared" si="157"/>
        <v>2018</v>
      </c>
      <c r="H491" s="450"/>
      <c r="I491" s="443"/>
      <c r="J491" s="444"/>
      <c r="K491" s="312"/>
      <c r="L491" s="445"/>
      <c r="M491" s="445"/>
      <c r="N491" s="445"/>
      <c r="O491" s="445"/>
      <c r="P491" s="445"/>
      <c r="Q491" s="445"/>
      <c r="R491" s="445"/>
      <c r="S491" s="453">
        <f t="shared" si="167"/>
        <v>0</v>
      </c>
      <c r="T491" s="313"/>
      <c r="U491" s="193" t="b">
        <f t="shared" si="168"/>
        <v>1</v>
      </c>
      <c r="V491" s="384" t="str">
        <f t="shared" si="164"/>
        <v>No</v>
      </c>
    </row>
    <row r="492" spans="1:22" x14ac:dyDescent="0.25">
      <c r="A492" s="107">
        <v>485</v>
      </c>
      <c r="D492" s="114">
        <f t="shared" si="169"/>
        <v>0</v>
      </c>
      <c r="G492" s="25">
        <f t="shared" si="157"/>
        <v>2018</v>
      </c>
      <c r="H492" s="450"/>
      <c r="I492" s="443"/>
      <c r="J492" s="444"/>
      <c r="K492" s="312"/>
      <c r="L492" s="445"/>
      <c r="M492" s="445"/>
      <c r="N492" s="445"/>
      <c r="O492" s="445"/>
      <c r="P492" s="445"/>
      <c r="Q492" s="445"/>
      <c r="R492" s="445"/>
      <c r="S492" s="453">
        <f t="shared" si="167"/>
        <v>0</v>
      </c>
      <c r="T492" s="313"/>
      <c r="U492" s="193" t="b">
        <f t="shared" si="168"/>
        <v>1</v>
      </c>
      <c r="V492" s="384" t="str">
        <f t="shared" si="164"/>
        <v>No</v>
      </c>
    </row>
    <row r="493" spans="1:22" x14ac:dyDescent="0.25">
      <c r="A493" s="48">
        <v>486</v>
      </c>
      <c r="D493" s="114">
        <f t="shared" si="169"/>
        <v>0</v>
      </c>
      <c r="G493" s="25">
        <f t="shared" si="157"/>
        <v>2018</v>
      </c>
      <c r="H493" s="450"/>
      <c r="I493" s="443"/>
      <c r="J493" s="444"/>
      <c r="K493" s="312"/>
      <c r="L493" s="445"/>
      <c r="M493" s="445"/>
      <c r="N493" s="445"/>
      <c r="O493" s="445"/>
      <c r="P493" s="445"/>
      <c r="Q493" s="445"/>
      <c r="R493" s="445"/>
      <c r="S493" s="453">
        <f t="shared" si="167"/>
        <v>0</v>
      </c>
      <c r="T493" s="313"/>
      <c r="U493" s="193" t="b">
        <f t="shared" si="168"/>
        <v>1</v>
      </c>
      <c r="V493" s="384" t="str">
        <f t="shared" si="164"/>
        <v>No</v>
      </c>
    </row>
    <row r="494" spans="1:22" x14ac:dyDescent="0.25">
      <c r="A494" s="107">
        <v>487</v>
      </c>
      <c r="D494" s="114">
        <f t="shared" si="169"/>
        <v>0</v>
      </c>
      <c r="G494" s="25">
        <f t="shared" si="157"/>
        <v>2018</v>
      </c>
      <c r="H494" s="450"/>
      <c r="I494" s="443"/>
      <c r="J494" s="444"/>
      <c r="K494" s="312"/>
      <c r="L494" s="445"/>
      <c r="M494" s="445"/>
      <c r="N494" s="445"/>
      <c r="O494" s="445"/>
      <c r="P494" s="445"/>
      <c r="Q494" s="445"/>
      <c r="R494" s="445"/>
      <c r="S494" s="453">
        <f t="shared" si="167"/>
        <v>0</v>
      </c>
      <c r="T494" s="313"/>
      <c r="U494" s="193" t="b">
        <f t="shared" si="168"/>
        <v>1</v>
      </c>
      <c r="V494" s="384" t="str">
        <f t="shared" si="164"/>
        <v>No</v>
      </c>
    </row>
    <row r="495" spans="1:22" x14ac:dyDescent="0.25">
      <c r="A495" s="48">
        <v>488</v>
      </c>
      <c r="D495" s="114">
        <f t="shared" si="169"/>
        <v>0</v>
      </c>
      <c r="G495" s="25">
        <f t="shared" si="157"/>
        <v>2018</v>
      </c>
      <c r="H495" s="450"/>
      <c r="I495" s="443"/>
      <c r="J495" s="444"/>
      <c r="K495" s="312"/>
      <c r="L495" s="445"/>
      <c r="M495" s="445"/>
      <c r="N495" s="445"/>
      <c r="O495" s="445"/>
      <c r="P495" s="445"/>
      <c r="Q495" s="445"/>
      <c r="R495" s="445"/>
      <c r="S495" s="453">
        <f t="shared" si="167"/>
        <v>0</v>
      </c>
      <c r="T495" s="313"/>
      <c r="U495" s="193" t="b">
        <f t="shared" si="168"/>
        <v>1</v>
      </c>
      <c r="V495" s="384" t="str">
        <f t="shared" si="164"/>
        <v>No</v>
      </c>
    </row>
    <row r="496" spans="1:22" x14ac:dyDescent="0.25">
      <c r="A496" s="107">
        <v>489</v>
      </c>
      <c r="D496" s="114">
        <f t="shared" si="169"/>
        <v>0</v>
      </c>
      <c r="G496" s="25">
        <f t="shared" si="157"/>
        <v>2018</v>
      </c>
      <c r="H496" s="450"/>
      <c r="I496" s="443"/>
      <c r="J496" s="444"/>
      <c r="K496" s="312"/>
      <c r="L496" s="445"/>
      <c r="M496" s="445"/>
      <c r="N496" s="445"/>
      <c r="O496" s="445"/>
      <c r="P496" s="445"/>
      <c r="Q496" s="445"/>
      <c r="R496" s="445"/>
      <c r="S496" s="453">
        <f t="shared" si="167"/>
        <v>0</v>
      </c>
      <c r="T496" s="313"/>
      <c r="U496" s="193" t="b">
        <f t="shared" si="168"/>
        <v>1</v>
      </c>
      <c r="V496" s="384" t="str">
        <f t="shared" si="164"/>
        <v>No</v>
      </c>
    </row>
    <row r="497" spans="1:22" x14ac:dyDescent="0.25">
      <c r="A497" s="48">
        <v>490</v>
      </c>
      <c r="D497" s="114">
        <f t="shared" si="169"/>
        <v>0</v>
      </c>
      <c r="G497" s="25">
        <f t="shared" si="157"/>
        <v>2018</v>
      </c>
      <c r="H497" s="450"/>
      <c r="I497" s="443"/>
      <c r="J497" s="444"/>
      <c r="K497" s="312"/>
      <c r="L497" s="445"/>
      <c r="M497" s="445"/>
      <c r="N497" s="445"/>
      <c r="O497" s="445"/>
      <c r="P497" s="445"/>
      <c r="Q497" s="445"/>
      <c r="R497" s="445"/>
      <c r="S497" s="453">
        <f t="shared" si="167"/>
        <v>0</v>
      </c>
      <c r="T497" s="313"/>
      <c r="U497" s="193" t="b">
        <f t="shared" si="168"/>
        <v>1</v>
      </c>
      <c r="V497" s="384" t="str">
        <f t="shared" si="164"/>
        <v>No</v>
      </c>
    </row>
    <row r="498" spans="1:22" x14ac:dyDescent="0.25">
      <c r="A498" s="107">
        <v>491</v>
      </c>
      <c r="D498" s="114">
        <f t="shared" si="169"/>
        <v>0</v>
      </c>
      <c r="G498" s="25">
        <f t="shared" si="157"/>
        <v>2018</v>
      </c>
      <c r="H498" s="450"/>
      <c r="I498" s="443"/>
      <c r="J498" s="444"/>
      <c r="K498" s="312"/>
      <c r="L498" s="445"/>
      <c r="M498" s="445"/>
      <c r="N498" s="445"/>
      <c r="O498" s="445"/>
      <c r="P498" s="445"/>
      <c r="Q498" s="445"/>
      <c r="R498" s="445"/>
      <c r="S498" s="453">
        <f t="shared" si="167"/>
        <v>0</v>
      </c>
      <c r="T498" s="313"/>
      <c r="U498" s="193" t="b">
        <f t="shared" si="168"/>
        <v>1</v>
      </c>
      <c r="V498" s="384" t="str">
        <f t="shared" si="164"/>
        <v>No</v>
      </c>
    </row>
    <row r="499" spans="1:22" ht="14.25" customHeight="1" x14ac:dyDescent="0.25">
      <c r="A499" s="48">
        <v>492</v>
      </c>
      <c r="D499" s="114">
        <f t="shared" si="169"/>
        <v>0</v>
      </c>
      <c r="G499" s="25">
        <f t="shared" si="157"/>
        <v>2018</v>
      </c>
      <c r="H499" s="192"/>
      <c r="I499" s="334"/>
      <c r="J499" s="296"/>
      <c r="K499" s="312"/>
      <c r="L499" s="313"/>
      <c r="M499" s="313"/>
      <c r="N499" s="313"/>
      <c r="O499" s="313"/>
      <c r="P499" s="313"/>
      <c r="Q499" s="313"/>
      <c r="R499" s="313"/>
      <c r="S499" s="453">
        <f t="shared" si="167"/>
        <v>0</v>
      </c>
      <c r="T499" s="313"/>
      <c r="U499" s="193" t="b">
        <f t="shared" si="168"/>
        <v>1</v>
      </c>
      <c r="V499" s="384" t="str">
        <f t="shared" si="164"/>
        <v>No</v>
      </c>
    </row>
    <row r="500" spans="1:22" x14ac:dyDescent="0.25">
      <c r="A500" s="107">
        <v>493</v>
      </c>
      <c r="D500" s="114">
        <f t="shared" si="169"/>
        <v>0</v>
      </c>
      <c r="G500" s="25">
        <f t="shared" si="157"/>
        <v>2018</v>
      </c>
      <c r="H500" s="196"/>
      <c r="I500" s="323"/>
      <c r="J500" s="292"/>
      <c r="K500" s="312"/>
      <c r="L500" s="313"/>
      <c r="M500" s="313"/>
      <c r="N500" s="313"/>
      <c r="O500" s="313"/>
      <c r="P500" s="313"/>
      <c r="Q500" s="313"/>
      <c r="R500" s="313"/>
      <c r="S500" s="453">
        <f t="shared" si="167"/>
        <v>0</v>
      </c>
      <c r="T500" s="313"/>
      <c r="U500" s="193" t="b">
        <f t="shared" si="168"/>
        <v>1</v>
      </c>
      <c r="V500" s="384" t="str">
        <f t="shared" si="164"/>
        <v>No</v>
      </c>
    </row>
    <row r="501" spans="1:22" x14ac:dyDescent="0.25">
      <c r="A501" s="48">
        <v>494</v>
      </c>
      <c r="D501" s="114">
        <f t="shared" si="169"/>
        <v>0</v>
      </c>
      <c r="G501" s="25">
        <f t="shared" si="157"/>
        <v>2018</v>
      </c>
      <c r="H501" s="198" t="s">
        <v>734</v>
      </c>
      <c r="I501" s="335"/>
      <c r="J501" s="293" t="s">
        <v>735</v>
      </c>
      <c r="K501" s="306" t="s">
        <v>658</v>
      </c>
      <c r="L501" s="339">
        <f>SUM(L481:L500)</f>
        <v>0</v>
      </c>
      <c r="M501" s="338">
        <f t="shared" ref="M501:T501" si="170">SUM(M481:M500)</f>
        <v>0</v>
      </c>
      <c r="N501" s="338">
        <f t="shared" si="170"/>
        <v>0</v>
      </c>
      <c r="O501" s="338">
        <f t="shared" si="170"/>
        <v>0</v>
      </c>
      <c r="P501" s="338">
        <f t="shared" si="170"/>
        <v>0</v>
      </c>
      <c r="Q501" s="338">
        <f t="shared" si="170"/>
        <v>0</v>
      </c>
      <c r="R501" s="338">
        <f t="shared" si="170"/>
        <v>0</v>
      </c>
      <c r="S501" s="338">
        <f t="shared" si="170"/>
        <v>0</v>
      </c>
      <c r="T501" s="338">
        <f t="shared" si="170"/>
        <v>0</v>
      </c>
      <c r="U501" s="193" t="b">
        <f t="shared" ref="U501:U503" si="171">IF((COUNTBLANK(H501:T501))=13,TRUE,IF((COUNTBLANK(J501:M501))=0,IF(COUNTBLANK(P501:S501)=0,IF(S501=0,IF(ISBLANK(T501),FALSE,TRUE),TRUE))))</f>
        <v>1</v>
      </c>
      <c r="V501" s="384" t="str">
        <f t="shared" si="166"/>
        <v>No</v>
      </c>
    </row>
    <row r="502" spans="1:22" x14ac:dyDescent="0.25">
      <c r="A502" s="107">
        <v>495</v>
      </c>
      <c r="D502" s="114">
        <f t="shared" si="169"/>
        <v>0</v>
      </c>
      <c r="G502" s="25">
        <f t="shared" si="157"/>
        <v>2018</v>
      </c>
      <c r="H502" s="198" t="s">
        <v>736</v>
      </c>
      <c r="I502" s="335"/>
      <c r="J502" s="293" t="s">
        <v>737</v>
      </c>
      <c r="K502" s="306" t="s">
        <v>658</v>
      </c>
      <c r="L502" s="339">
        <f>SUM(L480,L501)</f>
        <v>0</v>
      </c>
      <c r="M502" s="338">
        <f t="shared" ref="M502:T502" si="172">SUM(M480,M501)</f>
        <v>0</v>
      </c>
      <c r="N502" s="338">
        <f t="shared" si="172"/>
        <v>0</v>
      </c>
      <c r="O502" s="338">
        <f t="shared" si="172"/>
        <v>0</v>
      </c>
      <c r="P502" s="338">
        <f t="shared" si="172"/>
        <v>0</v>
      </c>
      <c r="Q502" s="338">
        <f t="shared" si="172"/>
        <v>0</v>
      </c>
      <c r="R502" s="338">
        <f t="shared" si="172"/>
        <v>0</v>
      </c>
      <c r="S502" s="338">
        <f t="shared" si="172"/>
        <v>0</v>
      </c>
      <c r="T502" s="338">
        <f t="shared" si="172"/>
        <v>0</v>
      </c>
      <c r="U502" s="193" t="b">
        <f t="shared" si="171"/>
        <v>1</v>
      </c>
      <c r="V502" s="384" t="str">
        <f t="shared" si="166"/>
        <v>No</v>
      </c>
    </row>
    <row r="503" spans="1:22" x14ac:dyDescent="0.25">
      <c r="A503" s="48">
        <v>496</v>
      </c>
      <c r="D503" s="114">
        <f t="shared" si="169"/>
        <v>0</v>
      </c>
      <c r="G503" s="25">
        <f t="shared" si="157"/>
        <v>2018</v>
      </c>
      <c r="H503" s="198" t="s">
        <v>738</v>
      </c>
      <c r="I503" s="335"/>
      <c r="J503" s="293" t="s">
        <v>739</v>
      </c>
      <c r="K503" s="306" t="s">
        <v>658</v>
      </c>
      <c r="L503" s="339">
        <f t="shared" ref="L503" si="173">SUM(L416,L459,L502)</f>
        <v>0</v>
      </c>
      <c r="M503" s="338">
        <f t="shared" ref="M503" si="174">SUM(M416,M459,M502)</f>
        <v>0</v>
      </c>
      <c r="N503" s="338">
        <f t="shared" ref="N503" si="175">SUM(N416,N459,N502)</f>
        <v>0</v>
      </c>
      <c r="O503" s="338">
        <f t="shared" ref="O503" si="176">SUM(O416,O459,O502)</f>
        <v>0</v>
      </c>
      <c r="P503" s="338">
        <f t="shared" ref="P503" si="177">SUM(P416,P459,P502)</f>
        <v>0</v>
      </c>
      <c r="Q503" s="338">
        <f t="shared" ref="Q503" si="178">SUM(Q416,Q459,Q502)</f>
        <v>0</v>
      </c>
      <c r="R503" s="338">
        <f t="shared" ref="R503" si="179">SUM(R416,R459,R502)</f>
        <v>0</v>
      </c>
      <c r="S503" s="338">
        <f t="shared" ref="S503" si="180">SUM(S416,S459,S502)</f>
        <v>0</v>
      </c>
      <c r="T503" s="338">
        <f t="shared" ref="T503" si="181">SUM(T416,T459,T502)</f>
        <v>0</v>
      </c>
      <c r="U503" s="193" t="b">
        <f t="shared" si="171"/>
        <v>1</v>
      </c>
      <c r="V503" s="384" t="str">
        <f t="shared" si="166"/>
        <v>No</v>
      </c>
    </row>
    <row r="504" spans="1:22" x14ac:dyDescent="0.25">
      <c r="A504" s="107">
        <v>497</v>
      </c>
      <c r="D504" s="114">
        <f t="shared" si="169"/>
        <v>0</v>
      </c>
      <c r="G504" s="25">
        <f t="shared" si="157"/>
        <v>2018</v>
      </c>
      <c r="H504" s="197"/>
      <c r="I504" s="336"/>
      <c r="J504" s="294"/>
      <c r="K504" s="312"/>
      <c r="L504" s="313"/>
      <c r="M504" s="313"/>
      <c r="N504" s="313"/>
      <c r="O504" s="313"/>
      <c r="P504" s="313"/>
      <c r="Q504" s="313"/>
      <c r="R504" s="313"/>
      <c r="S504" s="453">
        <f t="shared" ref="S504:S523" si="182">SUM(O504+P504-Q504-R504)</f>
        <v>0</v>
      </c>
      <c r="T504" s="313"/>
      <c r="U504" s="193" t="b">
        <f t="shared" ref="U504:U523" si="183">IF((COUNTBLANK(H504:T504))=12,TRUE,IF((COUNTBLANK(J504:M504))=0,IF(COUNTBLANK(P504:S504)=0,IF(S504=0,IF(ISBLANK(T504),FALSE,TRUE),TRUE))))</f>
        <v>1</v>
      </c>
      <c r="V504" s="384" t="str">
        <f t="shared" si="166"/>
        <v>No</v>
      </c>
    </row>
    <row r="505" spans="1:22" x14ac:dyDescent="0.25">
      <c r="A505" s="48">
        <v>498</v>
      </c>
      <c r="D505" s="114">
        <f t="shared" si="169"/>
        <v>0</v>
      </c>
      <c r="G505" s="25">
        <f t="shared" si="157"/>
        <v>2018</v>
      </c>
      <c r="H505" s="192"/>
      <c r="I505" s="334"/>
      <c r="J505" s="296"/>
      <c r="K505" s="312"/>
      <c r="L505" s="313"/>
      <c r="M505" s="313"/>
      <c r="N505" s="313"/>
      <c r="O505" s="313"/>
      <c r="P505" s="313"/>
      <c r="Q505" s="313"/>
      <c r="R505" s="313"/>
      <c r="S505" s="453">
        <f t="shared" si="182"/>
        <v>0</v>
      </c>
      <c r="T505" s="313"/>
      <c r="U505" s="193" t="b">
        <f t="shared" si="183"/>
        <v>1</v>
      </c>
      <c r="V505" s="384" t="str">
        <f t="shared" si="166"/>
        <v>No</v>
      </c>
    </row>
    <row r="506" spans="1:22" x14ac:dyDescent="0.25">
      <c r="A506" s="107">
        <v>499</v>
      </c>
      <c r="D506" s="114">
        <f t="shared" si="169"/>
        <v>0</v>
      </c>
      <c r="G506" s="25">
        <f t="shared" si="157"/>
        <v>2018</v>
      </c>
      <c r="H506" s="450"/>
      <c r="I506" s="443"/>
      <c r="J506" s="444"/>
      <c r="K506" s="312"/>
      <c r="L506" s="445"/>
      <c r="M506" s="445"/>
      <c r="N506" s="445"/>
      <c r="O506" s="445"/>
      <c r="P506" s="445"/>
      <c r="Q506" s="445"/>
      <c r="R506" s="445"/>
      <c r="S506" s="453">
        <f t="shared" si="182"/>
        <v>0</v>
      </c>
      <c r="T506" s="313"/>
      <c r="U506" s="193" t="b">
        <f t="shared" si="183"/>
        <v>1</v>
      </c>
      <c r="V506" s="384" t="str">
        <f t="shared" si="166"/>
        <v>No</v>
      </c>
    </row>
    <row r="507" spans="1:22" x14ac:dyDescent="0.25">
      <c r="A507" s="48">
        <v>500</v>
      </c>
      <c r="D507" s="114">
        <f t="shared" si="169"/>
        <v>0</v>
      </c>
      <c r="G507" s="25">
        <f t="shared" si="157"/>
        <v>2018</v>
      </c>
      <c r="H507" s="450"/>
      <c r="I507" s="443"/>
      <c r="J507" s="444"/>
      <c r="K507" s="312"/>
      <c r="L507" s="445"/>
      <c r="M507" s="445"/>
      <c r="N507" s="445"/>
      <c r="O507" s="445"/>
      <c r="P507" s="445"/>
      <c r="Q507" s="445"/>
      <c r="R507" s="445"/>
      <c r="S507" s="453">
        <f t="shared" si="182"/>
        <v>0</v>
      </c>
      <c r="T507" s="313"/>
      <c r="U507" s="193" t="b">
        <f t="shared" si="183"/>
        <v>1</v>
      </c>
      <c r="V507" s="384" t="str">
        <f t="shared" si="166"/>
        <v>No</v>
      </c>
    </row>
    <row r="508" spans="1:22" x14ac:dyDescent="0.25">
      <c r="A508" s="107">
        <v>501</v>
      </c>
      <c r="D508" s="114">
        <f t="shared" si="169"/>
        <v>0</v>
      </c>
      <c r="G508" s="25">
        <f t="shared" si="157"/>
        <v>2018</v>
      </c>
      <c r="H508" s="450"/>
      <c r="I508" s="443"/>
      <c r="J508" s="444"/>
      <c r="K508" s="312"/>
      <c r="L508" s="445"/>
      <c r="M508" s="445"/>
      <c r="N508" s="445"/>
      <c r="O508" s="445"/>
      <c r="P508" s="445"/>
      <c r="Q508" s="445"/>
      <c r="R508" s="445"/>
      <c r="S508" s="453">
        <f t="shared" si="182"/>
        <v>0</v>
      </c>
      <c r="T508" s="313"/>
      <c r="U508" s="193" t="b">
        <f t="shared" si="183"/>
        <v>1</v>
      </c>
      <c r="V508" s="384" t="str">
        <f t="shared" si="166"/>
        <v>No</v>
      </c>
    </row>
    <row r="509" spans="1:22" x14ac:dyDescent="0.25">
      <c r="A509" s="48">
        <v>502</v>
      </c>
      <c r="D509" s="114">
        <f t="shared" si="169"/>
        <v>0</v>
      </c>
      <c r="G509" s="25">
        <f t="shared" si="157"/>
        <v>2018</v>
      </c>
      <c r="H509" s="450"/>
      <c r="I509" s="443"/>
      <c r="J509" s="444"/>
      <c r="K509" s="312"/>
      <c r="L509" s="445"/>
      <c r="M509" s="445"/>
      <c r="N509" s="445"/>
      <c r="O509" s="445"/>
      <c r="P509" s="445"/>
      <c r="Q509" s="445"/>
      <c r="R509" s="445"/>
      <c r="S509" s="453">
        <f t="shared" si="182"/>
        <v>0</v>
      </c>
      <c r="T509" s="313"/>
      <c r="U509" s="193" t="b">
        <f t="shared" si="183"/>
        <v>1</v>
      </c>
      <c r="V509" s="384" t="str">
        <f t="shared" si="166"/>
        <v>No</v>
      </c>
    </row>
    <row r="510" spans="1:22" x14ac:dyDescent="0.25">
      <c r="A510" s="107">
        <v>503</v>
      </c>
      <c r="D510" s="114">
        <f t="shared" si="169"/>
        <v>0</v>
      </c>
      <c r="G510" s="25">
        <f t="shared" si="157"/>
        <v>2018</v>
      </c>
      <c r="H510" s="450"/>
      <c r="I510" s="443"/>
      <c r="J510" s="444"/>
      <c r="K510" s="312"/>
      <c r="L510" s="445"/>
      <c r="M510" s="445"/>
      <c r="N510" s="445"/>
      <c r="O510" s="445"/>
      <c r="P510" s="445"/>
      <c r="Q510" s="445"/>
      <c r="R510" s="445"/>
      <c r="S510" s="453">
        <f t="shared" si="182"/>
        <v>0</v>
      </c>
      <c r="T510" s="313"/>
      <c r="U510" s="193" t="b">
        <f t="shared" si="183"/>
        <v>1</v>
      </c>
      <c r="V510" s="384" t="str">
        <f t="shared" si="166"/>
        <v>No</v>
      </c>
    </row>
    <row r="511" spans="1:22" x14ac:dyDescent="0.25">
      <c r="A511" s="48">
        <v>504</v>
      </c>
      <c r="D511" s="114">
        <f t="shared" si="169"/>
        <v>0</v>
      </c>
      <c r="G511" s="25">
        <f t="shared" si="157"/>
        <v>2018</v>
      </c>
      <c r="H511" s="450"/>
      <c r="I511" s="443"/>
      <c r="J511" s="444"/>
      <c r="K511" s="312"/>
      <c r="L511" s="445"/>
      <c r="M511" s="445"/>
      <c r="N511" s="445"/>
      <c r="O511" s="445"/>
      <c r="P511" s="445"/>
      <c r="Q511" s="445"/>
      <c r="R511" s="445"/>
      <c r="S511" s="453">
        <f t="shared" si="182"/>
        <v>0</v>
      </c>
      <c r="T511" s="313"/>
      <c r="U511" s="193" t="b">
        <f t="shared" si="183"/>
        <v>1</v>
      </c>
      <c r="V511" s="384" t="str">
        <f t="shared" si="166"/>
        <v>No</v>
      </c>
    </row>
    <row r="512" spans="1:22" x14ac:dyDescent="0.25">
      <c r="A512" s="107">
        <v>505</v>
      </c>
      <c r="D512" s="114">
        <f t="shared" si="169"/>
        <v>0</v>
      </c>
      <c r="G512" s="25">
        <f t="shared" si="157"/>
        <v>2018</v>
      </c>
      <c r="H512" s="450"/>
      <c r="I512" s="443"/>
      <c r="J512" s="444"/>
      <c r="K512" s="312"/>
      <c r="L512" s="445"/>
      <c r="M512" s="445"/>
      <c r="N512" s="445"/>
      <c r="O512" s="445"/>
      <c r="P512" s="445"/>
      <c r="Q512" s="445"/>
      <c r="R512" s="445"/>
      <c r="S512" s="453">
        <f t="shared" si="182"/>
        <v>0</v>
      </c>
      <c r="T512" s="313"/>
      <c r="U512" s="193" t="b">
        <f t="shared" si="183"/>
        <v>1</v>
      </c>
      <c r="V512" s="384" t="str">
        <f t="shared" si="166"/>
        <v>No</v>
      </c>
    </row>
    <row r="513" spans="1:22" x14ac:dyDescent="0.25">
      <c r="A513" s="48">
        <v>506</v>
      </c>
      <c r="D513" s="114">
        <f t="shared" si="169"/>
        <v>0</v>
      </c>
      <c r="G513" s="25">
        <f t="shared" si="157"/>
        <v>2018</v>
      </c>
      <c r="H513" s="450"/>
      <c r="I513" s="443"/>
      <c r="J513" s="444"/>
      <c r="K513" s="312"/>
      <c r="L513" s="445"/>
      <c r="M513" s="445"/>
      <c r="N513" s="445"/>
      <c r="O513" s="445"/>
      <c r="P513" s="445"/>
      <c r="Q513" s="445"/>
      <c r="R513" s="445"/>
      <c r="S513" s="453">
        <f t="shared" si="182"/>
        <v>0</v>
      </c>
      <c r="T513" s="313"/>
      <c r="U513" s="193" t="b">
        <f t="shared" si="183"/>
        <v>1</v>
      </c>
      <c r="V513" s="384" t="str">
        <f t="shared" si="166"/>
        <v>No</v>
      </c>
    </row>
    <row r="514" spans="1:22" x14ac:dyDescent="0.25">
      <c r="A514" s="107">
        <v>507</v>
      </c>
      <c r="D514" s="114">
        <f t="shared" si="169"/>
        <v>0</v>
      </c>
      <c r="G514" s="25">
        <f t="shared" si="157"/>
        <v>2018</v>
      </c>
      <c r="H514" s="450"/>
      <c r="I514" s="443"/>
      <c r="J514" s="444"/>
      <c r="K514" s="312"/>
      <c r="L514" s="445"/>
      <c r="M514" s="445"/>
      <c r="N514" s="445"/>
      <c r="O514" s="445"/>
      <c r="P514" s="445"/>
      <c r="Q514" s="445"/>
      <c r="R514" s="445"/>
      <c r="S514" s="453">
        <f t="shared" si="182"/>
        <v>0</v>
      </c>
      <c r="T514" s="313"/>
      <c r="U514" s="193" t="b">
        <f t="shared" si="183"/>
        <v>1</v>
      </c>
      <c r="V514" s="384" t="str">
        <f t="shared" si="166"/>
        <v>No</v>
      </c>
    </row>
    <row r="515" spans="1:22" x14ac:dyDescent="0.25">
      <c r="A515" s="48">
        <v>508</v>
      </c>
      <c r="D515" s="114">
        <f t="shared" si="169"/>
        <v>0</v>
      </c>
      <c r="G515" s="25">
        <f t="shared" si="157"/>
        <v>2018</v>
      </c>
      <c r="H515" s="450"/>
      <c r="I515" s="443"/>
      <c r="J515" s="444"/>
      <c r="K515" s="312"/>
      <c r="L515" s="445"/>
      <c r="M515" s="445"/>
      <c r="N515" s="445"/>
      <c r="O515" s="445"/>
      <c r="P515" s="445"/>
      <c r="Q515" s="445"/>
      <c r="R515" s="445"/>
      <c r="S515" s="453">
        <f t="shared" si="182"/>
        <v>0</v>
      </c>
      <c r="T515" s="313"/>
      <c r="U515" s="193" t="b">
        <f t="shared" si="183"/>
        <v>1</v>
      </c>
      <c r="V515" s="384" t="str">
        <f t="shared" si="166"/>
        <v>No</v>
      </c>
    </row>
    <row r="516" spans="1:22" x14ac:dyDescent="0.25">
      <c r="A516" s="107">
        <v>509</v>
      </c>
      <c r="D516" s="114">
        <f t="shared" si="169"/>
        <v>0</v>
      </c>
      <c r="G516" s="25">
        <f t="shared" si="157"/>
        <v>2018</v>
      </c>
      <c r="H516" s="450"/>
      <c r="I516" s="443"/>
      <c r="J516" s="444"/>
      <c r="K516" s="312"/>
      <c r="L516" s="445"/>
      <c r="M516" s="445"/>
      <c r="N516" s="445"/>
      <c r="O516" s="445"/>
      <c r="P516" s="445"/>
      <c r="Q516" s="445"/>
      <c r="R516" s="445"/>
      <c r="S516" s="453">
        <f t="shared" si="182"/>
        <v>0</v>
      </c>
      <c r="T516" s="313"/>
      <c r="U516" s="193" t="b">
        <f t="shared" si="183"/>
        <v>1</v>
      </c>
      <c r="V516" s="384" t="str">
        <f t="shared" si="166"/>
        <v>No</v>
      </c>
    </row>
    <row r="517" spans="1:22" x14ac:dyDescent="0.25">
      <c r="A517" s="48">
        <v>510</v>
      </c>
      <c r="D517" s="114">
        <f t="shared" si="169"/>
        <v>0</v>
      </c>
      <c r="G517" s="25">
        <f t="shared" si="157"/>
        <v>2018</v>
      </c>
      <c r="H517" s="450"/>
      <c r="I517" s="443"/>
      <c r="J517" s="444"/>
      <c r="K517" s="312"/>
      <c r="L517" s="445"/>
      <c r="M517" s="445"/>
      <c r="N517" s="445"/>
      <c r="O517" s="445"/>
      <c r="P517" s="445"/>
      <c r="Q517" s="445"/>
      <c r="R517" s="445"/>
      <c r="S517" s="453">
        <f t="shared" si="182"/>
        <v>0</v>
      </c>
      <c r="T517" s="313"/>
      <c r="U517" s="193" t="b">
        <f t="shared" si="183"/>
        <v>1</v>
      </c>
      <c r="V517" s="384" t="str">
        <f t="shared" si="166"/>
        <v>No</v>
      </c>
    </row>
    <row r="518" spans="1:22" x14ac:dyDescent="0.25">
      <c r="A518" s="107">
        <v>511</v>
      </c>
      <c r="D518" s="114">
        <f t="shared" si="169"/>
        <v>0</v>
      </c>
      <c r="G518" s="25">
        <f t="shared" si="157"/>
        <v>2018</v>
      </c>
      <c r="H518" s="450"/>
      <c r="I518" s="443"/>
      <c r="J518" s="444"/>
      <c r="K518" s="312"/>
      <c r="L518" s="445"/>
      <c r="M518" s="445"/>
      <c r="N518" s="445"/>
      <c r="O518" s="445"/>
      <c r="P518" s="445"/>
      <c r="Q518" s="445"/>
      <c r="R518" s="445"/>
      <c r="S518" s="453">
        <f t="shared" si="182"/>
        <v>0</v>
      </c>
      <c r="T518" s="313"/>
      <c r="U518" s="193" t="b">
        <f t="shared" si="183"/>
        <v>1</v>
      </c>
      <c r="V518" s="384" t="str">
        <f t="shared" si="166"/>
        <v>No</v>
      </c>
    </row>
    <row r="519" spans="1:22" x14ac:dyDescent="0.25">
      <c r="A519" s="48">
        <v>512</v>
      </c>
      <c r="D519" s="114">
        <f t="shared" si="169"/>
        <v>0</v>
      </c>
      <c r="G519" s="25">
        <f t="shared" si="157"/>
        <v>2018</v>
      </c>
      <c r="H519" s="450"/>
      <c r="I519" s="443"/>
      <c r="J519" s="444"/>
      <c r="K519" s="312"/>
      <c r="L519" s="445"/>
      <c r="M519" s="445"/>
      <c r="N519" s="445"/>
      <c r="O519" s="445"/>
      <c r="P519" s="445"/>
      <c r="Q519" s="445"/>
      <c r="R519" s="445"/>
      <c r="S519" s="453">
        <f t="shared" si="182"/>
        <v>0</v>
      </c>
      <c r="T519" s="313"/>
      <c r="U519" s="193" t="b">
        <f t="shared" si="183"/>
        <v>1</v>
      </c>
      <c r="V519" s="384" t="str">
        <f t="shared" si="166"/>
        <v>No</v>
      </c>
    </row>
    <row r="520" spans="1:22" x14ac:dyDescent="0.25">
      <c r="A520" s="107">
        <v>513</v>
      </c>
      <c r="D520" s="114">
        <f t="shared" si="169"/>
        <v>0</v>
      </c>
      <c r="G520" s="25">
        <f t="shared" si="157"/>
        <v>2018</v>
      </c>
      <c r="H520" s="450"/>
      <c r="I520" s="443"/>
      <c r="J520" s="444"/>
      <c r="K520" s="312"/>
      <c r="L520" s="445"/>
      <c r="M520" s="445"/>
      <c r="N520" s="445"/>
      <c r="O520" s="445"/>
      <c r="P520" s="445"/>
      <c r="Q520" s="445"/>
      <c r="R520" s="445"/>
      <c r="S520" s="453">
        <f t="shared" si="182"/>
        <v>0</v>
      </c>
      <c r="T520" s="313"/>
      <c r="U520" s="193" t="b">
        <f t="shared" si="183"/>
        <v>1</v>
      </c>
      <c r="V520" s="384" t="str">
        <f t="shared" si="166"/>
        <v>No</v>
      </c>
    </row>
    <row r="521" spans="1:22" x14ac:dyDescent="0.25">
      <c r="A521" s="48">
        <v>514</v>
      </c>
      <c r="D521" s="114">
        <f t="shared" si="169"/>
        <v>0</v>
      </c>
      <c r="G521" s="25">
        <f t="shared" si="157"/>
        <v>2018</v>
      </c>
      <c r="H521" s="450"/>
      <c r="I521" s="443"/>
      <c r="J521" s="444"/>
      <c r="K521" s="312"/>
      <c r="L521" s="445"/>
      <c r="M521" s="445"/>
      <c r="N521" s="445"/>
      <c r="O521" s="445"/>
      <c r="P521" s="445"/>
      <c r="Q521" s="445"/>
      <c r="R521" s="445"/>
      <c r="S521" s="453">
        <f t="shared" si="182"/>
        <v>0</v>
      </c>
      <c r="T521" s="313"/>
      <c r="U521" s="193" t="b">
        <f t="shared" si="183"/>
        <v>1</v>
      </c>
      <c r="V521" s="384" t="str">
        <f t="shared" si="166"/>
        <v>No</v>
      </c>
    </row>
    <row r="522" spans="1:22" x14ac:dyDescent="0.25">
      <c r="A522" s="107">
        <v>515</v>
      </c>
      <c r="D522" s="114">
        <f t="shared" si="169"/>
        <v>0</v>
      </c>
      <c r="G522" s="25">
        <f t="shared" ref="G522:G585" si="184">$G$8</f>
        <v>2018</v>
      </c>
      <c r="H522" s="192"/>
      <c r="I522" s="334"/>
      <c r="J522" s="296"/>
      <c r="K522" s="312"/>
      <c r="L522" s="313"/>
      <c r="M522" s="313"/>
      <c r="N522" s="313"/>
      <c r="O522" s="313"/>
      <c r="P522" s="313"/>
      <c r="Q522" s="313"/>
      <c r="R522" s="313"/>
      <c r="S522" s="453">
        <f t="shared" si="182"/>
        <v>0</v>
      </c>
      <c r="T522" s="313"/>
      <c r="U522" s="193" t="b">
        <f t="shared" si="183"/>
        <v>1</v>
      </c>
      <c r="V522" s="384" t="str">
        <f t="shared" si="166"/>
        <v>No</v>
      </c>
    </row>
    <row r="523" spans="1:22" x14ac:dyDescent="0.25">
      <c r="A523" s="48">
        <v>516</v>
      </c>
      <c r="D523" s="114">
        <f t="shared" si="169"/>
        <v>0</v>
      </c>
      <c r="G523" s="25">
        <f t="shared" si="184"/>
        <v>2018</v>
      </c>
      <c r="H523" s="192"/>
      <c r="I523" s="323"/>
      <c r="J523" s="296"/>
      <c r="K523" s="312"/>
      <c r="L523" s="313"/>
      <c r="M523" s="313"/>
      <c r="N523" s="313"/>
      <c r="O523" s="313"/>
      <c r="P523" s="313"/>
      <c r="Q523" s="313"/>
      <c r="R523" s="313"/>
      <c r="S523" s="453">
        <f t="shared" si="182"/>
        <v>0</v>
      </c>
      <c r="T523" s="313"/>
      <c r="U523" s="193" t="b">
        <f t="shared" si="183"/>
        <v>1</v>
      </c>
      <c r="V523" s="384" t="str">
        <f t="shared" si="166"/>
        <v>No</v>
      </c>
    </row>
    <row r="524" spans="1:22" x14ac:dyDescent="0.25">
      <c r="A524" s="107">
        <v>517</v>
      </c>
      <c r="D524" s="114">
        <f t="shared" si="169"/>
        <v>0</v>
      </c>
      <c r="G524" s="25">
        <f t="shared" si="184"/>
        <v>2018</v>
      </c>
      <c r="H524" s="198" t="s">
        <v>740</v>
      </c>
      <c r="I524" s="335"/>
      <c r="J524" s="293" t="s">
        <v>741</v>
      </c>
      <c r="K524" s="309" t="s">
        <v>658</v>
      </c>
      <c r="L524" s="340">
        <f>SUM(L504:L523)</f>
        <v>0</v>
      </c>
      <c r="M524" s="340">
        <f t="shared" ref="M524:T524" si="185">SUM(M504:M523)</f>
        <v>0</v>
      </c>
      <c r="N524" s="340">
        <f t="shared" si="185"/>
        <v>0</v>
      </c>
      <c r="O524" s="340">
        <f t="shared" si="185"/>
        <v>0</v>
      </c>
      <c r="P524" s="340">
        <f t="shared" si="185"/>
        <v>0</v>
      </c>
      <c r="Q524" s="340">
        <f t="shared" si="185"/>
        <v>0</v>
      </c>
      <c r="R524" s="340">
        <f t="shared" si="185"/>
        <v>0</v>
      </c>
      <c r="S524" s="340">
        <f t="shared" si="185"/>
        <v>0</v>
      </c>
      <c r="T524" s="340">
        <f t="shared" si="185"/>
        <v>0</v>
      </c>
      <c r="U524" s="193" t="b">
        <f>IF((COUNTBLANK(H524:T524))=10,TRUE,IF((COUNTBLANK(J524:M524))=0,IF(COUNTBLANK(P524:S524)=0,IF(S524=0,IF(ISBLANK(T524),FALSE,TRUE),TRUE))))</f>
        <v>1</v>
      </c>
      <c r="V524" s="384" t="str">
        <f t="shared" si="166"/>
        <v>No</v>
      </c>
    </row>
    <row r="525" spans="1:22" x14ac:dyDescent="0.25">
      <c r="A525" s="48">
        <v>518</v>
      </c>
      <c r="D525" s="114">
        <f t="shared" si="169"/>
        <v>0</v>
      </c>
      <c r="G525" s="25">
        <f t="shared" si="184"/>
        <v>2018</v>
      </c>
      <c r="H525" s="192"/>
      <c r="I525" s="336"/>
      <c r="J525" s="296"/>
      <c r="K525" s="312"/>
      <c r="L525" s="313"/>
      <c r="M525" s="313"/>
      <c r="N525" s="313"/>
      <c r="O525" s="313"/>
      <c r="P525" s="313"/>
      <c r="Q525" s="313"/>
      <c r="R525" s="313"/>
      <c r="S525" s="453">
        <f t="shared" ref="S525" si="186">SUM(O525+P525-Q525-R525)</f>
        <v>0</v>
      </c>
      <c r="T525" s="313"/>
      <c r="U525" s="193" t="b">
        <f t="shared" ref="U525" si="187">IF((COUNTBLANK(H525:T525))=12,TRUE,IF((COUNTBLANK(J525:M525))=0,IF(COUNTBLANK(P525:S525)=0,IF(S525=0,IF(ISBLANK(T525),FALSE,TRUE),TRUE))))</f>
        <v>1</v>
      </c>
      <c r="V525" s="384" t="str">
        <f t="shared" si="166"/>
        <v>No</v>
      </c>
    </row>
    <row r="526" spans="1:22" x14ac:dyDescent="0.25">
      <c r="A526" s="107">
        <v>519</v>
      </c>
      <c r="D526" s="114">
        <f t="shared" si="169"/>
        <v>0</v>
      </c>
      <c r="G526" s="25">
        <f t="shared" si="184"/>
        <v>2018</v>
      </c>
      <c r="H526" s="192"/>
      <c r="I526" s="334"/>
      <c r="J526" s="296"/>
      <c r="K526" s="312"/>
      <c r="L526" s="313"/>
      <c r="M526" s="313"/>
      <c r="N526" s="313"/>
      <c r="O526" s="313"/>
      <c r="P526" s="313"/>
      <c r="Q526" s="313"/>
      <c r="R526" s="313"/>
      <c r="S526" s="453">
        <f t="shared" ref="S526:S544" si="188">SUM(O526+P526-Q526-R526)</f>
        <v>0</v>
      </c>
      <c r="T526" s="313"/>
      <c r="U526" s="193" t="b">
        <f t="shared" ref="U526:U544" si="189">IF((COUNTBLANK(H526:T526))=12,TRUE,IF((COUNTBLANK(J526:M526))=0,IF(COUNTBLANK(P526:S526)=0,IF(S526=0,IF(ISBLANK(T526),FALSE,TRUE),TRUE))))</f>
        <v>1</v>
      </c>
      <c r="V526" s="384" t="str">
        <f t="shared" si="166"/>
        <v>No</v>
      </c>
    </row>
    <row r="527" spans="1:22" x14ac:dyDescent="0.25">
      <c r="A527" s="48">
        <v>520</v>
      </c>
      <c r="D527" s="114">
        <f t="shared" si="169"/>
        <v>0</v>
      </c>
      <c r="G527" s="25">
        <f t="shared" si="184"/>
        <v>2018</v>
      </c>
      <c r="H527" s="450"/>
      <c r="I527" s="443"/>
      <c r="J527" s="444"/>
      <c r="K527" s="312"/>
      <c r="L527" s="445"/>
      <c r="M527" s="445"/>
      <c r="N527" s="445"/>
      <c r="O527" s="445"/>
      <c r="P527" s="445"/>
      <c r="Q527" s="445"/>
      <c r="R527" s="445"/>
      <c r="S527" s="453">
        <f t="shared" si="188"/>
        <v>0</v>
      </c>
      <c r="T527" s="313"/>
      <c r="U527" s="193" t="b">
        <f t="shared" si="189"/>
        <v>1</v>
      </c>
      <c r="V527" s="384" t="str">
        <f t="shared" si="166"/>
        <v>No</v>
      </c>
    </row>
    <row r="528" spans="1:22" x14ac:dyDescent="0.25">
      <c r="A528" s="107">
        <v>521</v>
      </c>
      <c r="D528" s="114">
        <f t="shared" si="169"/>
        <v>0</v>
      </c>
      <c r="G528" s="25">
        <f t="shared" si="184"/>
        <v>2018</v>
      </c>
      <c r="H528" s="450"/>
      <c r="I528" s="443"/>
      <c r="J528" s="444"/>
      <c r="K528" s="312"/>
      <c r="L528" s="445"/>
      <c r="M528" s="445"/>
      <c r="N528" s="445"/>
      <c r="O528" s="445"/>
      <c r="P528" s="445"/>
      <c r="Q528" s="445"/>
      <c r="R528" s="445"/>
      <c r="S528" s="453">
        <f t="shared" si="188"/>
        <v>0</v>
      </c>
      <c r="T528" s="313"/>
      <c r="U528" s="193" t="b">
        <f t="shared" si="189"/>
        <v>1</v>
      </c>
      <c r="V528" s="384" t="str">
        <f t="shared" si="166"/>
        <v>No</v>
      </c>
    </row>
    <row r="529" spans="1:22" x14ac:dyDescent="0.25">
      <c r="A529" s="48">
        <v>522</v>
      </c>
      <c r="D529" s="114">
        <f t="shared" si="169"/>
        <v>0</v>
      </c>
      <c r="G529" s="25">
        <f t="shared" si="184"/>
        <v>2018</v>
      </c>
      <c r="H529" s="450"/>
      <c r="I529" s="443"/>
      <c r="J529" s="444"/>
      <c r="K529" s="312"/>
      <c r="L529" s="445"/>
      <c r="M529" s="445"/>
      <c r="N529" s="445"/>
      <c r="O529" s="445"/>
      <c r="P529" s="445"/>
      <c r="Q529" s="445"/>
      <c r="R529" s="445"/>
      <c r="S529" s="453">
        <f t="shared" si="188"/>
        <v>0</v>
      </c>
      <c r="T529" s="313"/>
      <c r="U529" s="193" t="b">
        <f t="shared" si="189"/>
        <v>1</v>
      </c>
      <c r="V529" s="384" t="str">
        <f t="shared" si="166"/>
        <v>No</v>
      </c>
    </row>
    <row r="530" spans="1:22" x14ac:dyDescent="0.25">
      <c r="A530" s="107">
        <v>523</v>
      </c>
      <c r="D530" s="114">
        <f t="shared" si="169"/>
        <v>0</v>
      </c>
      <c r="G530" s="25">
        <f t="shared" si="184"/>
        <v>2018</v>
      </c>
      <c r="H530" s="450"/>
      <c r="I530" s="443"/>
      <c r="J530" s="444"/>
      <c r="K530" s="312"/>
      <c r="L530" s="445"/>
      <c r="M530" s="445"/>
      <c r="N530" s="445"/>
      <c r="O530" s="445"/>
      <c r="P530" s="445"/>
      <c r="Q530" s="445"/>
      <c r="R530" s="445"/>
      <c r="S530" s="453">
        <f t="shared" si="188"/>
        <v>0</v>
      </c>
      <c r="T530" s="313"/>
      <c r="U530" s="193" t="b">
        <f t="shared" si="189"/>
        <v>1</v>
      </c>
      <c r="V530" s="384" t="str">
        <f t="shared" si="166"/>
        <v>No</v>
      </c>
    </row>
    <row r="531" spans="1:22" x14ac:dyDescent="0.25">
      <c r="A531" s="48">
        <v>524</v>
      </c>
      <c r="D531" s="114">
        <f t="shared" si="169"/>
        <v>0</v>
      </c>
      <c r="G531" s="25">
        <f t="shared" si="184"/>
        <v>2018</v>
      </c>
      <c r="H531" s="450"/>
      <c r="I531" s="443"/>
      <c r="J531" s="444"/>
      <c r="K531" s="312"/>
      <c r="L531" s="445"/>
      <c r="M531" s="445"/>
      <c r="N531" s="445"/>
      <c r="O531" s="445"/>
      <c r="P531" s="445"/>
      <c r="Q531" s="445"/>
      <c r="R531" s="445"/>
      <c r="S531" s="453">
        <f t="shared" si="188"/>
        <v>0</v>
      </c>
      <c r="T531" s="313"/>
      <c r="U531" s="193" t="b">
        <f t="shared" si="189"/>
        <v>1</v>
      </c>
      <c r="V531" s="384" t="str">
        <f t="shared" si="166"/>
        <v>No</v>
      </c>
    </row>
    <row r="532" spans="1:22" x14ac:dyDescent="0.25">
      <c r="A532" s="107">
        <v>525</v>
      </c>
      <c r="D532" s="114">
        <f t="shared" si="169"/>
        <v>0</v>
      </c>
      <c r="G532" s="25">
        <f t="shared" si="184"/>
        <v>2018</v>
      </c>
      <c r="H532" s="450"/>
      <c r="I532" s="443"/>
      <c r="J532" s="444"/>
      <c r="K532" s="312"/>
      <c r="L532" s="445"/>
      <c r="M532" s="445"/>
      <c r="N532" s="445"/>
      <c r="O532" s="445"/>
      <c r="P532" s="445"/>
      <c r="Q532" s="445"/>
      <c r="R532" s="445"/>
      <c r="S532" s="453">
        <f t="shared" si="188"/>
        <v>0</v>
      </c>
      <c r="T532" s="313"/>
      <c r="U532" s="193" t="b">
        <f t="shared" si="189"/>
        <v>1</v>
      </c>
      <c r="V532" s="384" t="str">
        <f t="shared" si="166"/>
        <v>No</v>
      </c>
    </row>
    <row r="533" spans="1:22" x14ac:dyDescent="0.25">
      <c r="A533" s="48">
        <v>526</v>
      </c>
      <c r="D533" s="114">
        <f t="shared" si="169"/>
        <v>0</v>
      </c>
      <c r="G533" s="25">
        <f t="shared" si="184"/>
        <v>2018</v>
      </c>
      <c r="H533" s="450"/>
      <c r="I533" s="443"/>
      <c r="J533" s="444"/>
      <c r="K533" s="312"/>
      <c r="L533" s="445"/>
      <c r="M533" s="445"/>
      <c r="N533" s="445"/>
      <c r="O533" s="445"/>
      <c r="P533" s="445"/>
      <c r="Q533" s="445"/>
      <c r="R533" s="445"/>
      <c r="S533" s="453">
        <f t="shared" si="188"/>
        <v>0</v>
      </c>
      <c r="T533" s="313"/>
      <c r="U533" s="193" t="b">
        <f t="shared" si="189"/>
        <v>1</v>
      </c>
      <c r="V533" s="384" t="str">
        <f t="shared" si="166"/>
        <v>No</v>
      </c>
    </row>
    <row r="534" spans="1:22" x14ac:dyDescent="0.25">
      <c r="A534" s="107">
        <v>527</v>
      </c>
      <c r="D534" s="114">
        <f t="shared" si="169"/>
        <v>0</v>
      </c>
      <c r="G534" s="25">
        <f t="shared" si="184"/>
        <v>2018</v>
      </c>
      <c r="H534" s="450"/>
      <c r="I534" s="443"/>
      <c r="J534" s="444"/>
      <c r="K534" s="312"/>
      <c r="L534" s="445"/>
      <c r="M534" s="445"/>
      <c r="N534" s="445"/>
      <c r="O534" s="445"/>
      <c r="P534" s="445"/>
      <c r="Q534" s="445"/>
      <c r="R534" s="445"/>
      <c r="S534" s="453">
        <f t="shared" si="188"/>
        <v>0</v>
      </c>
      <c r="T534" s="313"/>
      <c r="U534" s="193" t="b">
        <f t="shared" si="189"/>
        <v>1</v>
      </c>
      <c r="V534" s="384" t="str">
        <f t="shared" si="166"/>
        <v>No</v>
      </c>
    </row>
    <row r="535" spans="1:22" x14ac:dyDescent="0.25">
      <c r="A535" s="48">
        <v>528</v>
      </c>
      <c r="D535" s="114">
        <f t="shared" si="169"/>
        <v>0</v>
      </c>
      <c r="G535" s="25">
        <f t="shared" si="184"/>
        <v>2018</v>
      </c>
      <c r="H535" s="450"/>
      <c r="I535" s="443"/>
      <c r="J535" s="444"/>
      <c r="K535" s="312"/>
      <c r="L535" s="445"/>
      <c r="M535" s="445"/>
      <c r="N535" s="445"/>
      <c r="O535" s="445"/>
      <c r="P535" s="445"/>
      <c r="Q535" s="445"/>
      <c r="R535" s="445"/>
      <c r="S535" s="453">
        <f t="shared" si="188"/>
        <v>0</v>
      </c>
      <c r="T535" s="313"/>
      <c r="U535" s="193" t="b">
        <f t="shared" si="189"/>
        <v>1</v>
      </c>
      <c r="V535" s="384" t="str">
        <f t="shared" si="166"/>
        <v>No</v>
      </c>
    </row>
    <row r="536" spans="1:22" x14ac:dyDescent="0.25">
      <c r="A536" s="107">
        <v>529</v>
      </c>
      <c r="D536" s="114">
        <f t="shared" si="169"/>
        <v>0</v>
      </c>
      <c r="G536" s="25">
        <f t="shared" si="184"/>
        <v>2018</v>
      </c>
      <c r="H536" s="450"/>
      <c r="I536" s="443"/>
      <c r="J536" s="444"/>
      <c r="K536" s="312"/>
      <c r="L536" s="445"/>
      <c r="M536" s="445"/>
      <c r="N536" s="445"/>
      <c r="O536" s="445"/>
      <c r="P536" s="445"/>
      <c r="Q536" s="445"/>
      <c r="R536" s="445"/>
      <c r="S536" s="453">
        <f t="shared" si="188"/>
        <v>0</v>
      </c>
      <c r="T536" s="313"/>
      <c r="U536" s="193" t="b">
        <f t="shared" si="189"/>
        <v>1</v>
      </c>
      <c r="V536" s="384" t="str">
        <f t="shared" si="166"/>
        <v>No</v>
      </c>
    </row>
    <row r="537" spans="1:22" x14ac:dyDescent="0.25">
      <c r="A537" s="48">
        <v>530</v>
      </c>
      <c r="D537" s="114">
        <f t="shared" si="169"/>
        <v>0</v>
      </c>
      <c r="G537" s="25">
        <f t="shared" si="184"/>
        <v>2018</v>
      </c>
      <c r="H537" s="450"/>
      <c r="I537" s="443"/>
      <c r="J537" s="444"/>
      <c r="K537" s="312"/>
      <c r="L537" s="445"/>
      <c r="M537" s="445"/>
      <c r="N537" s="445"/>
      <c r="O537" s="445"/>
      <c r="P537" s="445"/>
      <c r="Q537" s="445"/>
      <c r="R537" s="445"/>
      <c r="S537" s="453">
        <f t="shared" si="188"/>
        <v>0</v>
      </c>
      <c r="T537" s="313"/>
      <c r="U537" s="193" t="b">
        <f t="shared" si="189"/>
        <v>1</v>
      </c>
      <c r="V537" s="384" t="str">
        <f t="shared" si="166"/>
        <v>No</v>
      </c>
    </row>
    <row r="538" spans="1:22" x14ac:dyDescent="0.25">
      <c r="A538" s="107">
        <v>531</v>
      </c>
      <c r="D538" s="114">
        <f t="shared" si="169"/>
        <v>0</v>
      </c>
      <c r="G538" s="25">
        <f t="shared" si="184"/>
        <v>2018</v>
      </c>
      <c r="H538" s="450"/>
      <c r="I538" s="443"/>
      <c r="J538" s="444"/>
      <c r="K538" s="312"/>
      <c r="L538" s="445"/>
      <c r="M538" s="445"/>
      <c r="N538" s="445"/>
      <c r="O538" s="445"/>
      <c r="P538" s="445"/>
      <c r="Q538" s="445"/>
      <c r="R538" s="445"/>
      <c r="S538" s="453">
        <f t="shared" si="188"/>
        <v>0</v>
      </c>
      <c r="T538" s="313"/>
      <c r="U538" s="193" t="b">
        <f t="shared" si="189"/>
        <v>1</v>
      </c>
      <c r="V538" s="384" t="str">
        <f t="shared" si="166"/>
        <v>No</v>
      </c>
    </row>
    <row r="539" spans="1:22" x14ac:dyDescent="0.25">
      <c r="A539" s="48">
        <v>532</v>
      </c>
      <c r="D539" s="114">
        <f t="shared" si="169"/>
        <v>0</v>
      </c>
      <c r="G539" s="25">
        <f t="shared" si="184"/>
        <v>2018</v>
      </c>
      <c r="H539" s="450"/>
      <c r="I539" s="443"/>
      <c r="J539" s="444"/>
      <c r="K539" s="312"/>
      <c r="L539" s="445"/>
      <c r="M539" s="445"/>
      <c r="N539" s="445"/>
      <c r="O539" s="445"/>
      <c r="P539" s="445"/>
      <c r="Q539" s="445"/>
      <c r="R539" s="445"/>
      <c r="S539" s="453">
        <f t="shared" si="188"/>
        <v>0</v>
      </c>
      <c r="T539" s="313"/>
      <c r="U539" s="193" t="b">
        <f t="shared" si="189"/>
        <v>1</v>
      </c>
      <c r="V539" s="384" t="str">
        <f t="shared" si="166"/>
        <v>No</v>
      </c>
    </row>
    <row r="540" spans="1:22" x14ac:dyDescent="0.25">
      <c r="A540" s="107">
        <v>533</v>
      </c>
      <c r="D540" s="114">
        <f t="shared" si="169"/>
        <v>0</v>
      </c>
      <c r="G540" s="25">
        <f t="shared" si="184"/>
        <v>2018</v>
      </c>
      <c r="H540" s="450"/>
      <c r="I540" s="443"/>
      <c r="J540" s="444"/>
      <c r="K540" s="312"/>
      <c r="L540" s="445"/>
      <c r="M540" s="445"/>
      <c r="N540" s="445"/>
      <c r="O540" s="445"/>
      <c r="P540" s="445"/>
      <c r="Q540" s="445"/>
      <c r="R540" s="445"/>
      <c r="S540" s="453">
        <f t="shared" si="188"/>
        <v>0</v>
      </c>
      <c r="T540" s="313"/>
      <c r="U540" s="193" t="b">
        <f t="shared" si="189"/>
        <v>1</v>
      </c>
      <c r="V540" s="384" t="str">
        <f t="shared" si="166"/>
        <v>No</v>
      </c>
    </row>
    <row r="541" spans="1:22" x14ac:dyDescent="0.25">
      <c r="A541" s="48">
        <v>534</v>
      </c>
      <c r="D541" s="114">
        <f t="shared" si="169"/>
        <v>0</v>
      </c>
      <c r="G541" s="25">
        <f t="shared" si="184"/>
        <v>2018</v>
      </c>
      <c r="H541" s="450"/>
      <c r="I541" s="443"/>
      <c r="J541" s="444"/>
      <c r="K541" s="312"/>
      <c r="L541" s="445"/>
      <c r="M541" s="445"/>
      <c r="N541" s="445"/>
      <c r="O541" s="445"/>
      <c r="P541" s="445"/>
      <c r="Q541" s="445"/>
      <c r="R541" s="445"/>
      <c r="S541" s="453">
        <f t="shared" si="188"/>
        <v>0</v>
      </c>
      <c r="T541" s="313"/>
      <c r="U541" s="193" t="b">
        <f t="shared" si="189"/>
        <v>1</v>
      </c>
      <c r="V541" s="384" t="str">
        <f t="shared" si="166"/>
        <v>No</v>
      </c>
    </row>
    <row r="542" spans="1:22" x14ac:dyDescent="0.25">
      <c r="A542" s="107">
        <v>535</v>
      </c>
      <c r="D542" s="114">
        <f t="shared" si="169"/>
        <v>0</v>
      </c>
      <c r="G542" s="25">
        <f t="shared" si="184"/>
        <v>2018</v>
      </c>
      <c r="H542" s="450"/>
      <c r="I542" s="443"/>
      <c r="J542" s="444"/>
      <c r="K542" s="312"/>
      <c r="L542" s="445"/>
      <c r="M542" s="445"/>
      <c r="N542" s="445"/>
      <c r="O542" s="445"/>
      <c r="P542" s="445"/>
      <c r="Q542" s="445"/>
      <c r="R542" s="445"/>
      <c r="S542" s="453">
        <f t="shared" si="188"/>
        <v>0</v>
      </c>
      <c r="T542" s="313"/>
      <c r="U542" s="193" t="b">
        <f t="shared" si="189"/>
        <v>1</v>
      </c>
      <c r="V542" s="384" t="str">
        <f t="shared" si="166"/>
        <v>No</v>
      </c>
    </row>
    <row r="543" spans="1:22" x14ac:dyDescent="0.25">
      <c r="A543" s="48">
        <v>536</v>
      </c>
      <c r="D543" s="114">
        <f t="shared" si="169"/>
        <v>0</v>
      </c>
      <c r="G543" s="25">
        <f t="shared" si="184"/>
        <v>2018</v>
      </c>
      <c r="H543" s="192"/>
      <c r="I543" s="334"/>
      <c r="J543" s="296"/>
      <c r="K543" s="312"/>
      <c r="L543" s="313"/>
      <c r="M543" s="313"/>
      <c r="N543" s="313"/>
      <c r="O543" s="313"/>
      <c r="P543" s="313"/>
      <c r="Q543" s="313"/>
      <c r="R543" s="313"/>
      <c r="S543" s="453">
        <f t="shared" si="188"/>
        <v>0</v>
      </c>
      <c r="T543" s="313"/>
      <c r="U543" s="193" t="b">
        <f t="shared" si="189"/>
        <v>1</v>
      </c>
      <c r="V543" s="384" t="str">
        <f t="shared" si="166"/>
        <v>No</v>
      </c>
    </row>
    <row r="544" spans="1:22" x14ac:dyDescent="0.25">
      <c r="A544" s="107">
        <v>537</v>
      </c>
      <c r="D544" s="114">
        <f t="shared" si="169"/>
        <v>0</v>
      </c>
      <c r="G544" s="25">
        <f t="shared" si="184"/>
        <v>2018</v>
      </c>
      <c r="H544" s="192"/>
      <c r="I544" s="323"/>
      <c r="J544" s="296"/>
      <c r="K544" s="312"/>
      <c r="L544" s="313"/>
      <c r="M544" s="313"/>
      <c r="N544" s="313"/>
      <c r="O544" s="313"/>
      <c r="P544" s="313"/>
      <c r="Q544" s="313"/>
      <c r="R544" s="313"/>
      <c r="S544" s="453">
        <f t="shared" si="188"/>
        <v>0</v>
      </c>
      <c r="T544" s="313"/>
      <c r="U544" s="193" t="b">
        <f t="shared" si="189"/>
        <v>1</v>
      </c>
      <c r="V544" s="384" t="str">
        <f t="shared" si="166"/>
        <v>No</v>
      </c>
    </row>
    <row r="545" spans="1:22" x14ac:dyDescent="0.25">
      <c r="A545" s="48">
        <v>538</v>
      </c>
      <c r="D545" s="114">
        <f t="shared" si="169"/>
        <v>0</v>
      </c>
      <c r="G545" s="25">
        <f t="shared" si="184"/>
        <v>2018</v>
      </c>
      <c r="H545" s="198" t="s">
        <v>742</v>
      </c>
      <c r="I545" s="335"/>
      <c r="J545" s="293" t="s">
        <v>743</v>
      </c>
      <c r="K545" s="306" t="s">
        <v>658</v>
      </c>
      <c r="L545" s="340">
        <f>SUM(L525:L544)</f>
        <v>0</v>
      </c>
      <c r="M545" s="340">
        <f t="shared" ref="M545:T545" si="190">SUM(M525:M544)</f>
        <v>0</v>
      </c>
      <c r="N545" s="340">
        <f t="shared" si="190"/>
        <v>0</v>
      </c>
      <c r="O545" s="340">
        <f t="shared" si="190"/>
        <v>0</v>
      </c>
      <c r="P545" s="340">
        <f t="shared" si="190"/>
        <v>0</v>
      </c>
      <c r="Q545" s="340">
        <f t="shared" si="190"/>
        <v>0</v>
      </c>
      <c r="R545" s="340">
        <f t="shared" si="190"/>
        <v>0</v>
      </c>
      <c r="S545" s="340">
        <f t="shared" si="190"/>
        <v>0</v>
      </c>
      <c r="T545" s="340">
        <f t="shared" si="190"/>
        <v>0</v>
      </c>
      <c r="U545" s="193" t="b">
        <f>IF((COUNTBLANK(H545:T545))=10,TRUE,IF((COUNTBLANK(J545:M545))=0,IF(COUNTBLANK(P545:S545)=0,IF(S545=0,IF(ISBLANK(T545),FALSE,TRUE),TRUE))))</f>
        <v>1</v>
      </c>
      <c r="V545" s="384" t="str">
        <f t="shared" si="166"/>
        <v>No</v>
      </c>
    </row>
    <row r="546" spans="1:22" x14ac:dyDescent="0.25">
      <c r="A546" s="107">
        <v>539</v>
      </c>
      <c r="D546" s="114">
        <f t="shared" ref="D546:D589" si="191">IF($V546="Yes",1,0)</f>
        <v>0</v>
      </c>
      <c r="G546" s="25">
        <f t="shared" si="184"/>
        <v>2018</v>
      </c>
      <c r="H546" s="192"/>
      <c r="I546" s="336"/>
      <c r="J546" s="296"/>
      <c r="K546" s="312"/>
      <c r="L546" s="313"/>
      <c r="M546" s="313"/>
      <c r="N546" s="313"/>
      <c r="O546" s="313"/>
      <c r="P546" s="313"/>
      <c r="Q546" s="313"/>
      <c r="R546" s="313"/>
      <c r="S546" s="453">
        <f t="shared" ref="S546:S565" si="192">SUM(O546+P546-Q546-R546)</f>
        <v>0</v>
      </c>
      <c r="T546" s="313"/>
      <c r="U546" s="193" t="b">
        <f t="shared" ref="U546:U565" si="193">IF((COUNTBLANK(H546:T546))=12,TRUE,IF((COUNTBLANK(J546:M546))=0,IF(COUNTBLANK(P546:S546)=0,IF(S546=0,IF(ISBLANK(T546),FALSE,TRUE),TRUE))))</f>
        <v>1</v>
      </c>
      <c r="V546" s="384" t="str">
        <f t="shared" si="166"/>
        <v>No</v>
      </c>
    </row>
    <row r="547" spans="1:22" x14ac:dyDescent="0.25">
      <c r="A547" s="48">
        <v>540</v>
      </c>
      <c r="D547" s="114">
        <f t="shared" si="191"/>
        <v>0</v>
      </c>
      <c r="G547" s="25">
        <f t="shared" si="184"/>
        <v>2018</v>
      </c>
      <c r="H547" s="192"/>
      <c r="I547" s="334"/>
      <c r="J547" s="296"/>
      <c r="K547" s="312"/>
      <c r="L547" s="313"/>
      <c r="M547" s="313"/>
      <c r="N547" s="313"/>
      <c r="O547" s="313"/>
      <c r="P547" s="313"/>
      <c r="Q547" s="313"/>
      <c r="R547" s="313"/>
      <c r="S547" s="453">
        <f t="shared" si="192"/>
        <v>0</v>
      </c>
      <c r="T547" s="313"/>
      <c r="U547" s="193" t="b">
        <f t="shared" si="193"/>
        <v>1</v>
      </c>
      <c r="V547" s="384" t="str">
        <f t="shared" si="166"/>
        <v>No</v>
      </c>
    </row>
    <row r="548" spans="1:22" x14ac:dyDescent="0.25">
      <c r="A548" s="107">
        <v>541</v>
      </c>
      <c r="D548" s="114">
        <f t="shared" si="191"/>
        <v>0</v>
      </c>
      <c r="G548" s="25">
        <f t="shared" si="184"/>
        <v>2018</v>
      </c>
      <c r="H548" s="450"/>
      <c r="I548" s="443"/>
      <c r="J548" s="444"/>
      <c r="K548" s="312"/>
      <c r="L548" s="445"/>
      <c r="M548" s="445"/>
      <c r="N548" s="445"/>
      <c r="O548" s="445"/>
      <c r="P548" s="445"/>
      <c r="Q548" s="445"/>
      <c r="R548" s="445"/>
      <c r="S548" s="453">
        <f t="shared" si="192"/>
        <v>0</v>
      </c>
      <c r="T548" s="313"/>
      <c r="U548" s="193" t="b">
        <f t="shared" si="193"/>
        <v>1</v>
      </c>
      <c r="V548" s="384" t="str">
        <f t="shared" si="166"/>
        <v>No</v>
      </c>
    </row>
    <row r="549" spans="1:22" x14ac:dyDescent="0.25">
      <c r="A549" s="48">
        <v>542</v>
      </c>
      <c r="D549" s="114">
        <f t="shared" si="191"/>
        <v>0</v>
      </c>
      <c r="G549" s="25">
        <f t="shared" si="184"/>
        <v>2018</v>
      </c>
      <c r="H549" s="450"/>
      <c r="I549" s="443"/>
      <c r="J549" s="444"/>
      <c r="K549" s="312"/>
      <c r="L549" s="445"/>
      <c r="M549" s="445"/>
      <c r="N549" s="445"/>
      <c r="O549" s="445"/>
      <c r="P549" s="445"/>
      <c r="Q549" s="445"/>
      <c r="R549" s="445"/>
      <c r="S549" s="453">
        <f t="shared" si="192"/>
        <v>0</v>
      </c>
      <c r="T549" s="313"/>
      <c r="U549" s="193" t="b">
        <f t="shared" si="193"/>
        <v>1</v>
      </c>
      <c r="V549" s="384" t="str">
        <f t="shared" si="166"/>
        <v>No</v>
      </c>
    </row>
    <row r="550" spans="1:22" x14ac:dyDescent="0.25">
      <c r="A550" s="107">
        <v>543</v>
      </c>
      <c r="D550" s="114">
        <f t="shared" si="191"/>
        <v>0</v>
      </c>
      <c r="G550" s="25">
        <f t="shared" si="184"/>
        <v>2018</v>
      </c>
      <c r="H550" s="450"/>
      <c r="I550" s="443"/>
      <c r="J550" s="444"/>
      <c r="K550" s="312"/>
      <c r="L550" s="445"/>
      <c r="M550" s="445"/>
      <c r="N550" s="445"/>
      <c r="O550" s="445"/>
      <c r="P550" s="445"/>
      <c r="Q550" s="445"/>
      <c r="R550" s="445"/>
      <c r="S550" s="453">
        <f t="shared" si="192"/>
        <v>0</v>
      </c>
      <c r="T550" s="313"/>
      <c r="U550" s="193" t="b">
        <f t="shared" si="193"/>
        <v>1</v>
      </c>
      <c r="V550" s="384" t="str">
        <f t="shared" si="166"/>
        <v>No</v>
      </c>
    </row>
    <row r="551" spans="1:22" x14ac:dyDescent="0.25">
      <c r="A551" s="48">
        <v>544</v>
      </c>
      <c r="D551" s="114">
        <f t="shared" si="191"/>
        <v>0</v>
      </c>
      <c r="G551" s="25">
        <f t="shared" si="184"/>
        <v>2018</v>
      </c>
      <c r="H551" s="450"/>
      <c r="I551" s="443"/>
      <c r="J551" s="444"/>
      <c r="K551" s="312"/>
      <c r="L551" s="445"/>
      <c r="M551" s="445"/>
      <c r="N551" s="445"/>
      <c r="O551" s="445"/>
      <c r="P551" s="445"/>
      <c r="Q551" s="445"/>
      <c r="R551" s="445"/>
      <c r="S551" s="453">
        <f t="shared" si="192"/>
        <v>0</v>
      </c>
      <c r="T551" s="313"/>
      <c r="U551" s="193" t="b">
        <f t="shared" si="193"/>
        <v>1</v>
      </c>
      <c r="V551" s="384" t="str">
        <f t="shared" si="166"/>
        <v>No</v>
      </c>
    </row>
    <row r="552" spans="1:22" x14ac:dyDescent="0.25">
      <c r="A552" s="107">
        <v>545</v>
      </c>
      <c r="D552" s="114">
        <f t="shared" si="191"/>
        <v>0</v>
      </c>
      <c r="G552" s="25">
        <f t="shared" si="184"/>
        <v>2018</v>
      </c>
      <c r="H552" s="450"/>
      <c r="I552" s="443"/>
      <c r="J552" s="444"/>
      <c r="K552" s="312"/>
      <c r="L552" s="445"/>
      <c r="M552" s="445"/>
      <c r="N552" s="445"/>
      <c r="O552" s="445"/>
      <c r="P552" s="445"/>
      <c r="Q552" s="445"/>
      <c r="R552" s="445"/>
      <c r="S552" s="453">
        <f t="shared" si="192"/>
        <v>0</v>
      </c>
      <c r="T552" s="313"/>
      <c r="U552" s="193" t="b">
        <f t="shared" si="193"/>
        <v>1</v>
      </c>
      <c r="V552" s="384" t="str">
        <f t="shared" si="166"/>
        <v>No</v>
      </c>
    </row>
    <row r="553" spans="1:22" x14ac:dyDescent="0.25">
      <c r="A553" s="48">
        <v>546</v>
      </c>
      <c r="D553" s="114">
        <f t="shared" si="191"/>
        <v>0</v>
      </c>
      <c r="G553" s="25">
        <f t="shared" si="184"/>
        <v>2018</v>
      </c>
      <c r="H553" s="450"/>
      <c r="I553" s="443"/>
      <c r="J553" s="444"/>
      <c r="K553" s="312"/>
      <c r="L553" s="445"/>
      <c r="M553" s="445"/>
      <c r="N553" s="445"/>
      <c r="O553" s="445"/>
      <c r="P553" s="445"/>
      <c r="Q553" s="445"/>
      <c r="R553" s="445"/>
      <c r="S553" s="453">
        <f t="shared" si="192"/>
        <v>0</v>
      </c>
      <c r="T553" s="313"/>
      <c r="U553" s="193" t="b">
        <f t="shared" si="193"/>
        <v>1</v>
      </c>
      <c r="V553" s="384" t="str">
        <f t="shared" si="166"/>
        <v>No</v>
      </c>
    </row>
    <row r="554" spans="1:22" x14ac:dyDescent="0.25">
      <c r="A554" s="107">
        <v>547</v>
      </c>
      <c r="D554" s="114">
        <f t="shared" si="191"/>
        <v>0</v>
      </c>
      <c r="G554" s="25">
        <f t="shared" si="184"/>
        <v>2018</v>
      </c>
      <c r="H554" s="450"/>
      <c r="I554" s="443"/>
      <c r="J554" s="444"/>
      <c r="K554" s="312"/>
      <c r="L554" s="445"/>
      <c r="M554" s="445"/>
      <c r="N554" s="445"/>
      <c r="O554" s="445"/>
      <c r="P554" s="445"/>
      <c r="Q554" s="445"/>
      <c r="R554" s="445"/>
      <c r="S554" s="453">
        <f t="shared" si="192"/>
        <v>0</v>
      </c>
      <c r="T554" s="313"/>
      <c r="U554" s="193" t="b">
        <f t="shared" si="193"/>
        <v>1</v>
      </c>
      <c r="V554" s="384" t="str">
        <f t="shared" si="166"/>
        <v>No</v>
      </c>
    </row>
    <row r="555" spans="1:22" x14ac:dyDescent="0.25">
      <c r="A555" s="48">
        <v>548</v>
      </c>
      <c r="D555" s="114">
        <f t="shared" si="191"/>
        <v>0</v>
      </c>
      <c r="G555" s="25">
        <f t="shared" si="184"/>
        <v>2018</v>
      </c>
      <c r="H555" s="450"/>
      <c r="I555" s="443"/>
      <c r="J555" s="444"/>
      <c r="K555" s="312"/>
      <c r="L555" s="445"/>
      <c r="M555" s="445"/>
      <c r="N555" s="445"/>
      <c r="O555" s="445"/>
      <c r="P555" s="445"/>
      <c r="Q555" s="445"/>
      <c r="R555" s="445"/>
      <c r="S555" s="453">
        <f t="shared" si="192"/>
        <v>0</v>
      </c>
      <c r="T555" s="313"/>
      <c r="U555" s="193" t="b">
        <f t="shared" si="193"/>
        <v>1</v>
      </c>
      <c r="V555" s="384" t="str">
        <f t="shared" si="166"/>
        <v>No</v>
      </c>
    </row>
    <row r="556" spans="1:22" x14ac:dyDescent="0.25">
      <c r="A556" s="107">
        <v>549</v>
      </c>
      <c r="D556" s="114">
        <f t="shared" si="191"/>
        <v>0</v>
      </c>
      <c r="G556" s="25">
        <f t="shared" si="184"/>
        <v>2018</v>
      </c>
      <c r="H556" s="450"/>
      <c r="I556" s="443"/>
      <c r="J556" s="444"/>
      <c r="K556" s="312"/>
      <c r="L556" s="445"/>
      <c r="M556" s="445"/>
      <c r="N556" s="445"/>
      <c r="O556" s="445"/>
      <c r="P556" s="445"/>
      <c r="Q556" s="445"/>
      <c r="R556" s="445"/>
      <c r="S556" s="453">
        <f t="shared" si="192"/>
        <v>0</v>
      </c>
      <c r="T556" s="313"/>
      <c r="U556" s="193" t="b">
        <f t="shared" si="193"/>
        <v>1</v>
      </c>
      <c r="V556" s="384" t="str">
        <f t="shared" si="166"/>
        <v>No</v>
      </c>
    </row>
    <row r="557" spans="1:22" x14ac:dyDescent="0.25">
      <c r="A557" s="48">
        <v>550</v>
      </c>
      <c r="D557" s="114">
        <f t="shared" si="191"/>
        <v>0</v>
      </c>
      <c r="G557" s="25">
        <f t="shared" si="184"/>
        <v>2018</v>
      </c>
      <c r="H557" s="450"/>
      <c r="I557" s="443"/>
      <c r="J557" s="444"/>
      <c r="K557" s="312"/>
      <c r="L557" s="445"/>
      <c r="M557" s="445"/>
      <c r="N557" s="445"/>
      <c r="O557" s="445"/>
      <c r="P557" s="445"/>
      <c r="Q557" s="445"/>
      <c r="R557" s="445"/>
      <c r="S557" s="453">
        <f t="shared" si="192"/>
        <v>0</v>
      </c>
      <c r="T557" s="313"/>
      <c r="U557" s="193" t="b">
        <f t="shared" si="193"/>
        <v>1</v>
      </c>
      <c r="V557" s="384" t="str">
        <f t="shared" si="166"/>
        <v>No</v>
      </c>
    </row>
    <row r="558" spans="1:22" x14ac:dyDescent="0.25">
      <c r="A558" s="107">
        <v>551</v>
      </c>
      <c r="D558" s="114">
        <f t="shared" si="191"/>
        <v>0</v>
      </c>
      <c r="G558" s="25">
        <f t="shared" si="184"/>
        <v>2018</v>
      </c>
      <c r="H558" s="450"/>
      <c r="I558" s="443"/>
      <c r="J558" s="444"/>
      <c r="K558" s="312"/>
      <c r="L558" s="445"/>
      <c r="M558" s="445"/>
      <c r="N558" s="445"/>
      <c r="O558" s="445"/>
      <c r="P558" s="445"/>
      <c r="Q558" s="445"/>
      <c r="R558" s="445"/>
      <c r="S558" s="453">
        <f t="shared" si="192"/>
        <v>0</v>
      </c>
      <c r="T558" s="313"/>
      <c r="U558" s="193" t="b">
        <f t="shared" si="193"/>
        <v>1</v>
      </c>
      <c r="V558" s="384" t="str">
        <f t="shared" si="166"/>
        <v>No</v>
      </c>
    </row>
    <row r="559" spans="1:22" x14ac:dyDescent="0.25">
      <c r="A559" s="48">
        <v>552</v>
      </c>
      <c r="D559" s="114">
        <f t="shared" si="191"/>
        <v>0</v>
      </c>
      <c r="G559" s="25">
        <f t="shared" si="184"/>
        <v>2018</v>
      </c>
      <c r="H559" s="450"/>
      <c r="I559" s="443"/>
      <c r="J559" s="444"/>
      <c r="K559" s="312"/>
      <c r="L559" s="445"/>
      <c r="M559" s="445"/>
      <c r="N559" s="445"/>
      <c r="O559" s="445"/>
      <c r="P559" s="445"/>
      <c r="Q559" s="445"/>
      <c r="R559" s="445"/>
      <c r="S559" s="453">
        <f t="shared" si="192"/>
        <v>0</v>
      </c>
      <c r="T559" s="313"/>
      <c r="U559" s="193" t="b">
        <f t="shared" si="193"/>
        <v>1</v>
      </c>
      <c r="V559" s="384" t="str">
        <f t="shared" si="166"/>
        <v>No</v>
      </c>
    </row>
    <row r="560" spans="1:22" x14ac:dyDescent="0.25">
      <c r="A560" s="107">
        <v>553</v>
      </c>
      <c r="D560" s="114">
        <f t="shared" si="191"/>
        <v>0</v>
      </c>
      <c r="G560" s="25">
        <f t="shared" si="184"/>
        <v>2018</v>
      </c>
      <c r="H560" s="450"/>
      <c r="I560" s="443"/>
      <c r="J560" s="444"/>
      <c r="K560" s="312"/>
      <c r="L560" s="445"/>
      <c r="M560" s="445"/>
      <c r="N560" s="445"/>
      <c r="O560" s="445"/>
      <c r="P560" s="445"/>
      <c r="Q560" s="445"/>
      <c r="R560" s="445"/>
      <c r="S560" s="453">
        <f t="shared" si="192"/>
        <v>0</v>
      </c>
      <c r="T560" s="313"/>
      <c r="U560" s="193" t="b">
        <f t="shared" si="193"/>
        <v>1</v>
      </c>
      <c r="V560" s="384" t="str">
        <f t="shared" si="166"/>
        <v>No</v>
      </c>
    </row>
    <row r="561" spans="1:22" x14ac:dyDescent="0.25">
      <c r="A561" s="48">
        <v>554</v>
      </c>
      <c r="D561" s="114">
        <f t="shared" si="191"/>
        <v>0</v>
      </c>
      <c r="G561" s="25">
        <f t="shared" si="184"/>
        <v>2018</v>
      </c>
      <c r="H561" s="450"/>
      <c r="I561" s="443"/>
      <c r="J561" s="444"/>
      <c r="K561" s="312"/>
      <c r="L561" s="445"/>
      <c r="M561" s="445"/>
      <c r="N561" s="445"/>
      <c r="O561" s="445"/>
      <c r="P561" s="445"/>
      <c r="Q561" s="445"/>
      <c r="R561" s="445"/>
      <c r="S561" s="453">
        <f t="shared" si="192"/>
        <v>0</v>
      </c>
      <c r="T561" s="313"/>
      <c r="U561" s="193" t="b">
        <f t="shared" si="193"/>
        <v>1</v>
      </c>
      <c r="V561" s="384" t="str">
        <f t="shared" si="166"/>
        <v>No</v>
      </c>
    </row>
    <row r="562" spans="1:22" x14ac:dyDescent="0.25">
      <c r="A562" s="107">
        <v>555</v>
      </c>
      <c r="D562" s="114">
        <f t="shared" si="191"/>
        <v>0</v>
      </c>
      <c r="G562" s="25">
        <f t="shared" si="184"/>
        <v>2018</v>
      </c>
      <c r="H562" s="450"/>
      <c r="I562" s="443"/>
      <c r="J562" s="444"/>
      <c r="K562" s="312"/>
      <c r="L562" s="445"/>
      <c r="M562" s="445"/>
      <c r="N562" s="445"/>
      <c r="O562" s="445"/>
      <c r="P562" s="445"/>
      <c r="Q562" s="445"/>
      <c r="R562" s="445"/>
      <c r="S562" s="453">
        <f t="shared" si="192"/>
        <v>0</v>
      </c>
      <c r="T562" s="313"/>
      <c r="U562" s="193" t="b">
        <f t="shared" si="193"/>
        <v>1</v>
      </c>
      <c r="V562" s="384" t="str">
        <f t="shared" si="166"/>
        <v>No</v>
      </c>
    </row>
    <row r="563" spans="1:22" x14ac:dyDescent="0.25">
      <c r="A563" s="48">
        <v>556</v>
      </c>
      <c r="D563" s="114">
        <f t="shared" si="191"/>
        <v>0</v>
      </c>
      <c r="G563" s="25">
        <f t="shared" si="184"/>
        <v>2018</v>
      </c>
      <c r="H563" s="450"/>
      <c r="I563" s="443"/>
      <c r="J563" s="444"/>
      <c r="K563" s="312"/>
      <c r="L563" s="445"/>
      <c r="M563" s="445"/>
      <c r="N563" s="445"/>
      <c r="O563" s="445"/>
      <c r="P563" s="445"/>
      <c r="Q563" s="445"/>
      <c r="R563" s="445"/>
      <c r="S563" s="453">
        <f t="shared" si="192"/>
        <v>0</v>
      </c>
      <c r="T563" s="313"/>
      <c r="U563" s="193" t="b">
        <f t="shared" si="193"/>
        <v>1</v>
      </c>
      <c r="V563" s="384" t="str">
        <f t="shared" si="166"/>
        <v>No</v>
      </c>
    </row>
    <row r="564" spans="1:22" ht="14.25" customHeight="1" x14ac:dyDescent="0.25">
      <c r="A564" s="107">
        <v>557</v>
      </c>
      <c r="D564" s="114">
        <f t="shared" si="191"/>
        <v>0</v>
      </c>
      <c r="G564" s="25">
        <f t="shared" si="184"/>
        <v>2018</v>
      </c>
      <c r="H564" s="192"/>
      <c r="I564" s="334"/>
      <c r="J564" s="296"/>
      <c r="K564" s="312"/>
      <c r="L564" s="313"/>
      <c r="M564" s="313"/>
      <c r="N564" s="313"/>
      <c r="O564" s="313"/>
      <c r="P564" s="313"/>
      <c r="Q564" s="313"/>
      <c r="R564" s="313"/>
      <c r="S564" s="453">
        <f t="shared" si="192"/>
        <v>0</v>
      </c>
      <c r="T564" s="313"/>
      <c r="U564" s="193" t="b">
        <f t="shared" si="193"/>
        <v>1</v>
      </c>
      <c r="V564" s="384" t="str">
        <f t="shared" si="166"/>
        <v>No</v>
      </c>
    </row>
    <row r="565" spans="1:22" x14ac:dyDescent="0.25">
      <c r="A565" s="48">
        <v>558</v>
      </c>
      <c r="D565" s="114">
        <f t="shared" si="191"/>
        <v>0</v>
      </c>
      <c r="G565" s="25">
        <f t="shared" si="184"/>
        <v>2018</v>
      </c>
      <c r="H565" s="192"/>
      <c r="I565" s="323"/>
      <c r="J565" s="296"/>
      <c r="K565" s="312"/>
      <c r="L565" s="313"/>
      <c r="M565" s="313"/>
      <c r="N565" s="313"/>
      <c r="O565" s="313"/>
      <c r="P565" s="313"/>
      <c r="Q565" s="313"/>
      <c r="R565" s="313"/>
      <c r="S565" s="453">
        <f t="shared" si="192"/>
        <v>0</v>
      </c>
      <c r="T565" s="313"/>
      <c r="U565" s="193" t="b">
        <f t="shared" si="193"/>
        <v>1</v>
      </c>
      <c r="V565" s="384" t="str">
        <f t="shared" si="166"/>
        <v>No</v>
      </c>
    </row>
    <row r="566" spans="1:22" x14ac:dyDescent="0.25">
      <c r="A566" s="107">
        <v>559</v>
      </c>
      <c r="D566" s="114">
        <f t="shared" si="191"/>
        <v>0</v>
      </c>
      <c r="G566" s="25">
        <f t="shared" si="184"/>
        <v>2018</v>
      </c>
      <c r="H566" s="198" t="s">
        <v>744</v>
      </c>
      <c r="I566" s="335"/>
      <c r="J566" s="293" t="s">
        <v>745</v>
      </c>
      <c r="K566" s="306" t="s">
        <v>658</v>
      </c>
      <c r="L566" s="340">
        <f>SUM(L546:L565)</f>
        <v>0</v>
      </c>
      <c r="M566" s="340">
        <f t="shared" ref="M566:T566" si="194">SUM(M546:M565)</f>
        <v>0</v>
      </c>
      <c r="N566" s="340">
        <f t="shared" si="194"/>
        <v>0</v>
      </c>
      <c r="O566" s="340">
        <f t="shared" si="194"/>
        <v>0</v>
      </c>
      <c r="P566" s="340">
        <f t="shared" si="194"/>
        <v>0</v>
      </c>
      <c r="Q566" s="340">
        <f t="shared" si="194"/>
        <v>0</v>
      </c>
      <c r="R566" s="340">
        <f t="shared" si="194"/>
        <v>0</v>
      </c>
      <c r="S566" s="340">
        <f t="shared" si="194"/>
        <v>0</v>
      </c>
      <c r="T566" s="340">
        <f t="shared" si="194"/>
        <v>0</v>
      </c>
      <c r="U566" s="193" t="b">
        <f>IF((COUNTBLANK(H566:T566))=10,TRUE,IF((COUNTBLANK(J566:M566))=0,IF(COUNTBLANK(P566:S566)=0,IF(S566=0,IF(ISBLANK(T566),FALSE,TRUE),TRUE))))</f>
        <v>1</v>
      </c>
      <c r="V566" s="384" t="str">
        <f t="shared" si="166"/>
        <v>No</v>
      </c>
    </row>
    <row r="567" spans="1:22" x14ac:dyDescent="0.25">
      <c r="A567" s="48">
        <v>560</v>
      </c>
      <c r="D567" s="114">
        <f t="shared" si="191"/>
        <v>0</v>
      </c>
      <c r="G567" s="25">
        <f t="shared" si="184"/>
        <v>2018</v>
      </c>
      <c r="H567" s="192"/>
      <c r="I567" s="336"/>
      <c r="J567" s="296"/>
      <c r="K567" s="312"/>
      <c r="L567" s="313"/>
      <c r="M567" s="313"/>
      <c r="N567" s="313"/>
      <c r="O567" s="313"/>
      <c r="P567" s="313"/>
      <c r="Q567" s="313"/>
      <c r="R567" s="313"/>
      <c r="S567" s="453">
        <f t="shared" ref="S567:S586" si="195">SUM(O567+P567-Q567-R567)</f>
        <v>0</v>
      </c>
      <c r="T567" s="313"/>
      <c r="U567" s="193" t="b">
        <f t="shared" ref="U567:U586" si="196">IF((COUNTBLANK(H567:T567))=12,TRUE,IF((COUNTBLANK(J567:M567))=0,IF(COUNTBLANK(P567:S567)=0,IF(S567=0,IF(ISBLANK(T567),FALSE,TRUE),TRUE))))</f>
        <v>1</v>
      </c>
      <c r="V567" s="384" t="str">
        <f t="shared" si="166"/>
        <v>No</v>
      </c>
    </row>
    <row r="568" spans="1:22" x14ac:dyDescent="0.25">
      <c r="A568" s="107">
        <v>561</v>
      </c>
      <c r="D568" s="114">
        <f t="shared" si="191"/>
        <v>0</v>
      </c>
      <c r="G568" s="25">
        <f t="shared" si="184"/>
        <v>2018</v>
      </c>
      <c r="H568" s="450"/>
      <c r="I568" s="334"/>
      <c r="J568" s="444"/>
      <c r="K568" s="312"/>
      <c r="L568" s="445"/>
      <c r="M568" s="445"/>
      <c r="N568" s="445"/>
      <c r="O568" s="445"/>
      <c r="P568" s="445"/>
      <c r="Q568" s="445"/>
      <c r="R568" s="445"/>
      <c r="S568" s="453">
        <f t="shared" si="195"/>
        <v>0</v>
      </c>
      <c r="T568" s="313"/>
      <c r="U568" s="193" t="b">
        <f t="shared" si="196"/>
        <v>1</v>
      </c>
      <c r="V568" s="384" t="str">
        <f t="shared" si="166"/>
        <v>No</v>
      </c>
    </row>
    <row r="569" spans="1:22" x14ac:dyDescent="0.25">
      <c r="A569" s="48">
        <v>562</v>
      </c>
      <c r="D569" s="114">
        <f t="shared" si="191"/>
        <v>0</v>
      </c>
      <c r="G569" s="25">
        <f t="shared" si="184"/>
        <v>2018</v>
      </c>
      <c r="H569" s="450"/>
      <c r="I569" s="443"/>
      <c r="J569" s="444"/>
      <c r="K569" s="312"/>
      <c r="L569" s="445"/>
      <c r="M569" s="445"/>
      <c r="N569" s="445"/>
      <c r="O569" s="445"/>
      <c r="P569" s="445"/>
      <c r="Q569" s="445"/>
      <c r="R569" s="445"/>
      <c r="S569" s="453">
        <f t="shared" si="195"/>
        <v>0</v>
      </c>
      <c r="T569" s="313"/>
      <c r="U569" s="193" t="b">
        <f t="shared" si="196"/>
        <v>1</v>
      </c>
      <c r="V569" s="384" t="str">
        <f t="shared" si="166"/>
        <v>No</v>
      </c>
    </row>
    <row r="570" spans="1:22" x14ac:dyDescent="0.25">
      <c r="A570" s="107">
        <v>563</v>
      </c>
      <c r="D570" s="114">
        <f t="shared" si="191"/>
        <v>0</v>
      </c>
      <c r="G570" s="25">
        <f t="shared" si="184"/>
        <v>2018</v>
      </c>
      <c r="H570" s="450"/>
      <c r="I570" s="443"/>
      <c r="J570" s="444"/>
      <c r="K570" s="312"/>
      <c r="L570" s="445"/>
      <c r="M570" s="445"/>
      <c r="N570" s="445"/>
      <c r="O570" s="445"/>
      <c r="P570" s="445"/>
      <c r="Q570" s="445"/>
      <c r="R570" s="445"/>
      <c r="S570" s="453">
        <f t="shared" si="195"/>
        <v>0</v>
      </c>
      <c r="T570" s="313"/>
      <c r="U570" s="193" t="b">
        <f t="shared" si="196"/>
        <v>1</v>
      </c>
      <c r="V570" s="384" t="str">
        <f t="shared" si="166"/>
        <v>No</v>
      </c>
    </row>
    <row r="571" spans="1:22" x14ac:dyDescent="0.25">
      <c r="A571" s="48">
        <v>564</v>
      </c>
      <c r="D571" s="114">
        <f t="shared" si="191"/>
        <v>0</v>
      </c>
      <c r="G571" s="25">
        <f t="shared" si="184"/>
        <v>2018</v>
      </c>
      <c r="H571" s="450"/>
      <c r="I571" s="443"/>
      <c r="J571" s="444"/>
      <c r="K571" s="312"/>
      <c r="L571" s="445"/>
      <c r="M571" s="445"/>
      <c r="N571" s="445"/>
      <c r="O571" s="445"/>
      <c r="P571" s="445"/>
      <c r="Q571" s="445"/>
      <c r="R571" s="445"/>
      <c r="S571" s="453">
        <f t="shared" si="195"/>
        <v>0</v>
      </c>
      <c r="T571" s="313"/>
      <c r="U571" s="193" t="b">
        <f t="shared" si="196"/>
        <v>1</v>
      </c>
      <c r="V571" s="384" t="str">
        <f t="shared" si="166"/>
        <v>No</v>
      </c>
    </row>
    <row r="572" spans="1:22" x14ac:dyDescent="0.25">
      <c r="A572" s="107">
        <v>565</v>
      </c>
      <c r="D572" s="114">
        <f t="shared" si="191"/>
        <v>0</v>
      </c>
      <c r="G572" s="25">
        <f t="shared" si="184"/>
        <v>2018</v>
      </c>
      <c r="H572" s="450"/>
      <c r="I572" s="443"/>
      <c r="J572" s="444"/>
      <c r="K572" s="312"/>
      <c r="L572" s="445"/>
      <c r="M572" s="445"/>
      <c r="N572" s="445"/>
      <c r="O572" s="445"/>
      <c r="P572" s="445"/>
      <c r="Q572" s="445"/>
      <c r="R572" s="445"/>
      <c r="S572" s="453">
        <f t="shared" si="195"/>
        <v>0</v>
      </c>
      <c r="T572" s="313"/>
      <c r="U572" s="193" t="b">
        <f t="shared" si="196"/>
        <v>1</v>
      </c>
      <c r="V572" s="384" t="str">
        <f t="shared" si="166"/>
        <v>No</v>
      </c>
    </row>
    <row r="573" spans="1:22" x14ac:dyDescent="0.25">
      <c r="A573" s="48">
        <v>566</v>
      </c>
      <c r="D573" s="114">
        <f t="shared" si="191"/>
        <v>0</v>
      </c>
      <c r="G573" s="25">
        <f t="shared" si="184"/>
        <v>2018</v>
      </c>
      <c r="H573" s="450"/>
      <c r="I573" s="443"/>
      <c r="J573" s="444"/>
      <c r="K573" s="312"/>
      <c r="L573" s="445"/>
      <c r="M573" s="445"/>
      <c r="N573" s="445"/>
      <c r="O573" s="445"/>
      <c r="P573" s="445"/>
      <c r="Q573" s="445"/>
      <c r="R573" s="445"/>
      <c r="S573" s="453">
        <f t="shared" si="195"/>
        <v>0</v>
      </c>
      <c r="T573" s="313"/>
      <c r="U573" s="193" t="b">
        <f t="shared" si="196"/>
        <v>1</v>
      </c>
      <c r="V573" s="384" t="str">
        <f t="shared" si="166"/>
        <v>No</v>
      </c>
    </row>
    <row r="574" spans="1:22" x14ac:dyDescent="0.25">
      <c r="A574" s="107">
        <v>567</v>
      </c>
      <c r="D574" s="114">
        <f t="shared" si="191"/>
        <v>0</v>
      </c>
      <c r="G574" s="25">
        <f t="shared" si="184"/>
        <v>2018</v>
      </c>
      <c r="H574" s="450"/>
      <c r="I574" s="443"/>
      <c r="J574" s="444"/>
      <c r="K574" s="312"/>
      <c r="L574" s="445"/>
      <c r="M574" s="445"/>
      <c r="N574" s="445"/>
      <c r="O574" s="445"/>
      <c r="P574" s="445"/>
      <c r="Q574" s="445"/>
      <c r="R574" s="445"/>
      <c r="S574" s="453">
        <f t="shared" si="195"/>
        <v>0</v>
      </c>
      <c r="T574" s="313"/>
      <c r="U574" s="193" t="b">
        <f t="shared" si="196"/>
        <v>1</v>
      </c>
      <c r="V574" s="384" t="str">
        <f t="shared" si="166"/>
        <v>No</v>
      </c>
    </row>
    <row r="575" spans="1:22" x14ac:dyDescent="0.25">
      <c r="A575" s="48">
        <v>568</v>
      </c>
      <c r="D575" s="114">
        <f t="shared" si="191"/>
        <v>0</v>
      </c>
      <c r="G575" s="25">
        <f t="shared" si="184"/>
        <v>2018</v>
      </c>
      <c r="H575" s="450"/>
      <c r="I575" s="443"/>
      <c r="J575" s="444"/>
      <c r="K575" s="312"/>
      <c r="L575" s="445"/>
      <c r="M575" s="445"/>
      <c r="N575" s="445"/>
      <c r="O575" s="445"/>
      <c r="P575" s="445"/>
      <c r="Q575" s="445"/>
      <c r="R575" s="445"/>
      <c r="S575" s="453">
        <f t="shared" si="195"/>
        <v>0</v>
      </c>
      <c r="T575" s="313"/>
      <c r="U575" s="193" t="b">
        <f t="shared" si="196"/>
        <v>1</v>
      </c>
      <c r="V575" s="384" t="str">
        <f t="shared" si="166"/>
        <v>No</v>
      </c>
    </row>
    <row r="576" spans="1:22" x14ac:dyDescent="0.25">
      <c r="A576" s="107">
        <v>569</v>
      </c>
      <c r="D576" s="114">
        <f t="shared" si="191"/>
        <v>0</v>
      </c>
      <c r="G576" s="25">
        <f t="shared" si="184"/>
        <v>2018</v>
      </c>
      <c r="H576" s="450"/>
      <c r="I576" s="443"/>
      <c r="J576" s="444"/>
      <c r="K576" s="312"/>
      <c r="L576" s="445"/>
      <c r="M576" s="445"/>
      <c r="N576" s="445"/>
      <c r="O576" s="445"/>
      <c r="P576" s="445"/>
      <c r="Q576" s="445"/>
      <c r="R576" s="445"/>
      <c r="S576" s="453">
        <f t="shared" si="195"/>
        <v>0</v>
      </c>
      <c r="T576" s="313"/>
      <c r="U576" s="193" t="b">
        <f t="shared" si="196"/>
        <v>1</v>
      </c>
      <c r="V576" s="384" t="str">
        <f t="shared" si="166"/>
        <v>No</v>
      </c>
    </row>
    <row r="577" spans="1:22" x14ac:dyDescent="0.25">
      <c r="A577" s="48">
        <v>570</v>
      </c>
      <c r="D577" s="114">
        <f t="shared" si="191"/>
        <v>0</v>
      </c>
      <c r="G577" s="25">
        <f t="shared" si="184"/>
        <v>2018</v>
      </c>
      <c r="H577" s="450"/>
      <c r="I577" s="443"/>
      <c r="J577" s="444"/>
      <c r="K577" s="312"/>
      <c r="L577" s="445"/>
      <c r="M577" s="445"/>
      <c r="N577" s="445"/>
      <c r="O577" s="445"/>
      <c r="P577" s="445"/>
      <c r="Q577" s="445"/>
      <c r="R577" s="445"/>
      <c r="S577" s="453">
        <f t="shared" si="195"/>
        <v>0</v>
      </c>
      <c r="T577" s="313"/>
      <c r="U577" s="193" t="b">
        <f t="shared" si="196"/>
        <v>1</v>
      </c>
      <c r="V577" s="384" t="str">
        <f t="shared" si="166"/>
        <v>No</v>
      </c>
    </row>
    <row r="578" spans="1:22" x14ac:dyDescent="0.25">
      <c r="A578" s="107">
        <v>571</v>
      </c>
      <c r="D578" s="114">
        <f t="shared" si="191"/>
        <v>0</v>
      </c>
      <c r="G578" s="25">
        <f t="shared" si="184"/>
        <v>2018</v>
      </c>
      <c r="H578" s="450"/>
      <c r="I578" s="443"/>
      <c r="J578" s="444"/>
      <c r="K578" s="312"/>
      <c r="L578" s="445"/>
      <c r="M578" s="445"/>
      <c r="N578" s="445"/>
      <c r="O578" s="445"/>
      <c r="P578" s="445"/>
      <c r="Q578" s="445"/>
      <c r="R578" s="445"/>
      <c r="S578" s="453">
        <f t="shared" si="195"/>
        <v>0</v>
      </c>
      <c r="T578" s="313"/>
      <c r="U578" s="193" t="b">
        <f t="shared" si="196"/>
        <v>1</v>
      </c>
      <c r="V578" s="384" t="str">
        <f t="shared" si="166"/>
        <v>No</v>
      </c>
    </row>
    <row r="579" spans="1:22" x14ac:dyDescent="0.25">
      <c r="A579" s="48">
        <v>572</v>
      </c>
      <c r="D579" s="114">
        <f t="shared" si="191"/>
        <v>0</v>
      </c>
      <c r="G579" s="25">
        <f t="shared" si="184"/>
        <v>2018</v>
      </c>
      <c r="H579" s="450"/>
      <c r="I579" s="443"/>
      <c r="J579" s="444"/>
      <c r="K579" s="312"/>
      <c r="L579" s="445"/>
      <c r="M579" s="445"/>
      <c r="N579" s="445"/>
      <c r="O579" s="445"/>
      <c r="P579" s="445"/>
      <c r="Q579" s="445"/>
      <c r="R579" s="445"/>
      <c r="S579" s="453">
        <f t="shared" si="195"/>
        <v>0</v>
      </c>
      <c r="T579" s="313"/>
      <c r="U579" s="193" t="b">
        <f t="shared" si="196"/>
        <v>1</v>
      </c>
      <c r="V579" s="384" t="str">
        <f t="shared" si="166"/>
        <v>No</v>
      </c>
    </row>
    <row r="580" spans="1:22" x14ac:dyDescent="0.25">
      <c r="A580" s="107">
        <v>573</v>
      </c>
      <c r="D580" s="114">
        <f t="shared" si="191"/>
        <v>0</v>
      </c>
      <c r="G580" s="25">
        <f t="shared" si="184"/>
        <v>2018</v>
      </c>
      <c r="H580" s="450"/>
      <c r="I580" s="443"/>
      <c r="J580" s="444"/>
      <c r="K580" s="312"/>
      <c r="L580" s="445"/>
      <c r="M580" s="445"/>
      <c r="N580" s="445"/>
      <c r="O580" s="445"/>
      <c r="P580" s="445"/>
      <c r="Q580" s="445"/>
      <c r="R580" s="445"/>
      <c r="S580" s="453">
        <f t="shared" si="195"/>
        <v>0</v>
      </c>
      <c r="T580" s="313"/>
      <c r="U580" s="193" t="b">
        <f t="shared" si="196"/>
        <v>1</v>
      </c>
      <c r="V580" s="384" t="str">
        <f t="shared" si="166"/>
        <v>No</v>
      </c>
    </row>
    <row r="581" spans="1:22" x14ac:dyDescent="0.25">
      <c r="A581" s="48">
        <v>574</v>
      </c>
      <c r="D581" s="114">
        <f t="shared" si="191"/>
        <v>0</v>
      </c>
      <c r="G581" s="25">
        <f t="shared" si="184"/>
        <v>2018</v>
      </c>
      <c r="H581" s="450"/>
      <c r="I581" s="443"/>
      <c r="J581" s="444"/>
      <c r="K581" s="312"/>
      <c r="L581" s="445"/>
      <c r="M581" s="445"/>
      <c r="N581" s="445"/>
      <c r="O581" s="445"/>
      <c r="P581" s="445"/>
      <c r="Q581" s="445"/>
      <c r="R581" s="445"/>
      <c r="S581" s="453">
        <f t="shared" si="195"/>
        <v>0</v>
      </c>
      <c r="T581" s="313"/>
      <c r="U581" s="193" t="b">
        <f t="shared" si="196"/>
        <v>1</v>
      </c>
      <c r="V581" s="384" t="str">
        <f t="shared" si="166"/>
        <v>No</v>
      </c>
    </row>
    <row r="582" spans="1:22" x14ac:dyDescent="0.25">
      <c r="A582" s="107">
        <v>575</v>
      </c>
      <c r="D582" s="114">
        <f t="shared" si="191"/>
        <v>0</v>
      </c>
      <c r="G582" s="25">
        <f t="shared" si="184"/>
        <v>2018</v>
      </c>
      <c r="H582" s="450"/>
      <c r="I582" s="443"/>
      <c r="J582" s="444"/>
      <c r="K582" s="312"/>
      <c r="L582" s="445"/>
      <c r="M582" s="445"/>
      <c r="N582" s="445"/>
      <c r="O582" s="445"/>
      <c r="P582" s="445"/>
      <c r="Q582" s="445"/>
      <c r="R582" s="445"/>
      <c r="S582" s="453">
        <f t="shared" si="195"/>
        <v>0</v>
      </c>
      <c r="T582" s="313"/>
      <c r="U582" s="193" t="b">
        <f t="shared" si="196"/>
        <v>1</v>
      </c>
      <c r="V582" s="384" t="str">
        <f t="shared" si="166"/>
        <v>No</v>
      </c>
    </row>
    <row r="583" spans="1:22" x14ac:dyDescent="0.25">
      <c r="A583" s="48">
        <v>576</v>
      </c>
      <c r="D583" s="114">
        <f t="shared" si="191"/>
        <v>0</v>
      </c>
      <c r="G583" s="25">
        <f t="shared" si="184"/>
        <v>2018</v>
      </c>
      <c r="H583" s="450"/>
      <c r="I583" s="443"/>
      <c r="J583" s="444"/>
      <c r="K583" s="312"/>
      <c r="L583" s="445"/>
      <c r="M583" s="445"/>
      <c r="N583" s="445"/>
      <c r="O583" s="445"/>
      <c r="P583" s="445"/>
      <c r="Q583" s="445"/>
      <c r="R583" s="445"/>
      <c r="S583" s="453">
        <f t="shared" si="195"/>
        <v>0</v>
      </c>
      <c r="T583" s="313"/>
      <c r="U583" s="193" t="b">
        <f t="shared" si="196"/>
        <v>1</v>
      </c>
      <c r="V583" s="384" t="str">
        <f t="shared" si="166"/>
        <v>No</v>
      </c>
    </row>
    <row r="584" spans="1:22" x14ac:dyDescent="0.25">
      <c r="A584" s="107">
        <v>577</v>
      </c>
      <c r="D584" s="114">
        <f t="shared" si="191"/>
        <v>0</v>
      </c>
      <c r="G584" s="25">
        <f t="shared" si="184"/>
        <v>2018</v>
      </c>
      <c r="H584" s="450"/>
      <c r="I584" s="443"/>
      <c r="J584" s="444"/>
      <c r="K584" s="312"/>
      <c r="L584" s="445"/>
      <c r="M584" s="445"/>
      <c r="N584" s="445"/>
      <c r="O584" s="445"/>
      <c r="P584" s="445"/>
      <c r="Q584" s="445"/>
      <c r="R584" s="445"/>
      <c r="S584" s="453">
        <f t="shared" si="195"/>
        <v>0</v>
      </c>
      <c r="T584" s="313"/>
      <c r="U584" s="193" t="b">
        <f t="shared" si="196"/>
        <v>1</v>
      </c>
      <c r="V584" s="384" t="str">
        <f t="shared" si="166"/>
        <v>No</v>
      </c>
    </row>
    <row r="585" spans="1:22" x14ac:dyDescent="0.25">
      <c r="A585" s="48">
        <v>578</v>
      </c>
      <c r="D585" s="114">
        <f t="shared" si="191"/>
        <v>0</v>
      </c>
      <c r="G585" s="25">
        <f t="shared" si="184"/>
        <v>2018</v>
      </c>
      <c r="H585" s="192"/>
      <c r="I585" s="334"/>
      <c r="J585" s="296"/>
      <c r="K585" s="312"/>
      <c r="L585" s="313"/>
      <c r="M585" s="313"/>
      <c r="N585" s="313"/>
      <c r="O585" s="313"/>
      <c r="P585" s="313"/>
      <c r="Q585" s="313"/>
      <c r="R585" s="313"/>
      <c r="S585" s="453">
        <f t="shared" si="195"/>
        <v>0</v>
      </c>
      <c r="T585" s="313"/>
      <c r="U585" s="193" t="b">
        <f t="shared" si="196"/>
        <v>1</v>
      </c>
      <c r="V585" s="384" t="str">
        <f t="shared" si="166"/>
        <v>No</v>
      </c>
    </row>
    <row r="586" spans="1:22" x14ac:dyDescent="0.25">
      <c r="A586" s="107">
        <v>579</v>
      </c>
      <c r="D586" s="114">
        <f t="shared" si="191"/>
        <v>0</v>
      </c>
      <c r="G586" s="25">
        <f t="shared" ref="G586:G588" si="197">$G$8</f>
        <v>2018</v>
      </c>
      <c r="H586" s="192"/>
      <c r="I586" s="323"/>
      <c r="J586" s="296"/>
      <c r="K586" s="312"/>
      <c r="L586" s="313"/>
      <c r="M586" s="313"/>
      <c r="N586" s="313"/>
      <c r="O586" s="313"/>
      <c r="P586" s="313"/>
      <c r="Q586" s="313"/>
      <c r="R586" s="313"/>
      <c r="S586" s="453">
        <f t="shared" si="195"/>
        <v>0</v>
      </c>
      <c r="T586" s="313"/>
      <c r="U586" s="193" t="b">
        <f t="shared" si="196"/>
        <v>1</v>
      </c>
      <c r="V586" s="384" t="str">
        <f t="shared" si="166"/>
        <v>No</v>
      </c>
    </row>
    <row r="587" spans="1:22" x14ac:dyDescent="0.25">
      <c r="A587" s="48">
        <v>580</v>
      </c>
      <c r="D587" s="114">
        <f t="shared" si="191"/>
        <v>0</v>
      </c>
      <c r="G587" s="25">
        <f t="shared" si="197"/>
        <v>2018</v>
      </c>
      <c r="H587" s="198" t="s">
        <v>746</v>
      </c>
      <c r="I587" s="335"/>
      <c r="J587" s="293" t="s">
        <v>747</v>
      </c>
      <c r="K587" s="306" t="s">
        <v>658</v>
      </c>
      <c r="L587" s="340">
        <f>SUM(L567:L586)</f>
        <v>0</v>
      </c>
      <c r="M587" s="340">
        <f t="shared" ref="M587:T587" si="198">SUM(M567:M586)</f>
        <v>0</v>
      </c>
      <c r="N587" s="340">
        <f t="shared" si="198"/>
        <v>0</v>
      </c>
      <c r="O587" s="340">
        <f t="shared" si="198"/>
        <v>0</v>
      </c>
      <c r="P587" s="340">
        <f t="shared" si="198"/>
        <v>0</v>
      </c>
      <c r="Q587" s="340">
        <f t="shared" si="198"/>
        <v>0</v>
      </c>
      <c r="R587" s="340">
        <f t="shared" si="198"/>
        <v>0</v>
      </c>
      <c r="S587" s="340">
        <f t="shared" si="198"/>
        <v>0</v>
      </c>
      <c r="T587" s="340">
        <f t="shared" si="198"/>
        <v>0</v>
      </c>
      <c r="U587" s="193" t="b">
        <f t="shared" ref="U587" si="199">IF((COUNTBLANK(H587:T587))=13,TRUE,IF((COUNTBLANK(J587:M587))=0,IF(COUNTBLANK(P587:S587)=0,IF(S587=0,IF(ISBLANK(T587),FALSE,TRUE),TRUE))))</f>
        <v>1</v>
      </c>
      <c r="V587" s="384" t="str">
        <f t="shared" si="166"/>
        <v>No</v>
      </c>
    </row>
    <row r="588" spans="1:22" x14ac:dyDescent="0.25">
      <c r="A588" s="107">
        <v>581</v>
      </c>
      <c r="D588" s="114">
        <f t="shared" si="191"/>
        <v>0</v>
      </c>
      <c r="G588" s="25">
        <f t="shared" si="197"/>
        <v>2018</v>
      </c>
      <c r="H588" s="198" t="s">
        <v>749</v>
      </c>
      <c r="I588" s="335"/>
      <c r="J588" s="293" t="s">
        <v>748</v>
      </c>
      <c r="K588" s="306" t="s">
        <v>658</v>
      </c>
      <c r="L588" s="340">
        <f>SUM(L503,L524,L545,L566,L587)</f>
        <v>0</v>
      </c>
      <c r="M588" s="340">
        <f t="shared" ref="M588:T588" si="200">SUM(M503,M524,M545,M566,M587)</f>
        <v>0</v>
      </c>
      <c r="N588" s="340">
        <f t="shared" si="200"/>
        <v>0</v>
      </c>
      <c r="O588" s="340">
        <f t="shared" si="200"/>
        <v>0</v>
      </c>
      <c r="P588" s="340">
        <f t="shared" si="200"/>
        <v>0</v>
      </c>
      <c r="Q588" s="340">
        <f t="shared" si="200"/>
        <v>0</v>
      </c>
      <c r="R588" s="340">
        <f t="shared" si="200"/>
        <v>0</v>
      </c>
      <c r="S588" s="340">
        <f t="shared" si="200"/>
        <v>0</v>
      </c>
      <c r="T588" s="340">
        <f t="shared" si="200"/>
        <v>0</v>
      </c>
      <c r="U588" s="193" t="b">
        <f>IF((COUNTBLANK(H588:T588))=10,TRUE,IF((COUNTBLANK(J588:M588))=0,IF(COUNTBLANK(P588:S588)=0,IF(S588=0,IF(ISBLANK(T588),FALSE,TRUE),TRUE))))</f>
        <v>1</v>
      </c>
      <c r="V588" s="384" t="str">
        <f t="shared" si="166"/>
        <v>No</v>
      </c>
    </row>
    <row r="589" spans="1:22" x14ac:dyDescent="0.25">
      <c r="A589" s="48">
        <v>582</v>
      </c>
      <c r="D589" s="114">
        <f t="shared" si="191"/>
        <v>0</v>
      </c>
      <c r="G589" s="25">
        <f t="shared" ref="G589" si="201">$G$8</f>
        <v>2018</v>
      </c>
      <c r="H589" s="198" t="s">
        <v>256</v>
      </c>
      <c r="I589" s="335"/>
      <c r="J589" s="293" t="s">
        <v>750</v>
      </c>
      <c r="K589" s="306" t="s">
        <v>658</v>
      </c>
      <c r="L589" s="338">
        <f>SUM(L202,L395,L588)</f>
        <v>0</v>
      </c>
      <c r="M589" s="338">
        <f t="shared" ref="M589:T589" si="202">SUM(M202,M395,M588)</f>
        <v>0</v>
      </c>
      <c r="N589" s="338">
        <f t="shared" si="202"/>
        <v>0</v>
      </c>
      <c r="O589" s="338">
        <f t="shared" si="202"/>
        <v>0</v>
      </c>
      <c r="P589" s="338">
        <f t="shared" si="202"/>
        <v>0</v>
      </c>
      <c r="Q589" s="338">
        <f t="shared" si="202"/>
        <v>0</v>
      </c>
      <c r="R589" s="338">
        <f t="shared" si="202"/>
        <v>0</v>
      </c>
      <c r="S589" s="338">
        <f t="shared" si="202"/>
        <v>0</v>
      </c>
      <c r="T589" s="338">
        <f t="shared" si="202"/>
        <v>0</v>
      </c>
      <c r="U589" s="193" t="b">
        <f>IF((COUNTBLANK(H589:T589))=10,TRUE,IF((COUNTBLANK(J589:M589))=0,IF(COUNTBLANK(P589:S589)=0,IF(S589=0,IF(ISBLANK(T589),FALSE,TRUE),TRUE))))</f>
        <v>1</v>
      </c>
      <c r="V589" s="384" t="str">
        <f t="shared" si="166"/>
        <v>No</v>
      </c>
    </row>
  </sheetData>
  <sheetProtection password="C0A1" sheet="1" selectLockedCells="1"/>
  <mergeCells count="24">
    <mergeCell ref="F5:F6"/>
    <mergeCell ref="G5:G6"/>
    <mergeCell ref="A5:A6"/>
    <mergeCell ref="B5:B6"/>
    <mergeCell ref="C5:C6"/>
    <mergeCell ref="D5:D6"/>
    <mergeCell ref="E5:E6"/>
    <mergeCell ref="W5:W6"/>
    <mergeCell ref="M5:M6"/>
    <mergeCell ref="N5:N6"/>
    <mergeCell ref="O5:O6"/>
    <mergeCell ref="P5:P6"/>
    <mergeCell ref="Q5:Q6"/>
    <mergeCell ref="G2:V2"/>
    <mergeCell ref="G3:V3"/>
    <mergeCell ref="R5:R6"/>
    <mergeCell ref="S5:S6"/>
    <mergeCell ref="T5:T6"/>
    <mergeCell ref="U5:U6"/>
    <mergeCell ref="H5:H6"/>
    <mergeCell ref="I5:I6"/>
    <mergeCell ref="J5:J6"/>
    <mergeCell ref="K5:K6"/>
    <mergeCell ref="L5:L6"/>
  </mergeCells>
  <conditionalFormatting sqref="U8:U204">
    <cfRule type="cellIs" dxfId="95" priority="57" operator="equal">
      <formula>TRUE</formula>
    </cfRule>
    <cfRule type="cellIs" dxfId="94" priority="58" stopIfTrue="1" operator="equal">
      <formula>FALSE</formula>
    </cfRule>
  </conditionalFormatting>
  <conditionalFormatting sqref="U223 U244 U265:U266 U287 U308:U310 U331 U352 U394:U395">
    <cfRule type="cellIs" dxfId="93" priority="55" operator="equal">
      <formula>TRUE</formula>
    </cfRule>
    <cfRule type="cellIs" dxfId="92" priority="56" stopIfTrue="1" operator="equal">
      <formula>FALSE</formula>
    </cfRule>
  </conditionalFormatting>
  <conditionalFormatting sqref="U416 U437 U458:U459 U480 U501:U503 U524 U545 U566 U587:U588">
    <cfRule type="cellIs" dxfId="91" priority="53" operator="equal">
      <formula>TRUE</formula>
    </cfRule>
    <cfRule type="cellIs" dxfId="90" priority="54" stopIfTrue="1" operator="equal">
      <formula>FALSE</formula>
    </cfRule>
  </conditionalFormatting>
  <conditionalFormatting sqref="U589">
    <cfRule type="cellIs" dxfId="89" priority="51" operator="equal">
      <formula>TRUE</formula>
    </cfRule>
    <cfRule type="cellIs" dxfId="88" priority="52" stopIfTrue="1" operator="equal">
      <formula>FALSE</formula>
    </cfRule>
  </conditionalFormatting>
  <conditionalFormatting sqref="U546:U565">
    <cfRule type="cellIs" dxfId="87" priority="3" operator="equal">
      <formula>TRUE</formula>
    </cfRule>
    <cfRule type="cellIs" dxfId="86" priority="4" stopIfTrue="1" operator="equal">
      <formula>FALSE</formula>
    </cfRule>
  </conditionalFormatting>
  <conditionalFormatting sqref="U567:U586">
    <cfRule type="cellIs" dxfId="85" priority="1" operator="equal">
      <formula>TRUE</formula>
    </cfRule>
    <cfRule type="cellIs" dxfId="84" priority="2" stopIfTrue="1" operator="equal">
      <formula>FALSE</formula>
    </cfRule>
  </conditionalFormatting>
  <conditionalFormatting sqref="U205:U222">
    <cfRule type="cellIs" dxfId="83" priority="45" operator="equal">
      <formula>TRUE</formula>
    </cfRule>
    <cfRule type="cellIs" dxfId="82" priority="46" stopIfTrue="1" operator="equal">
      <formula>FALSE</formula>
    </cfRule>
  </conditionalFormatting>
  <conditionalFormatting sqref="U224:U243">
    <cfRule type="cellIs" dxfId="81" priority="43" operator="equal">
      <formula>TRUE</formula>
    </cfRule>
    <cfRule type="cellIs" dxfId="80" priority="44" stopIfTrue="1" operator="equal">
      <formula>FALSE</formula>
    </cfRule>
  </conditionalFormatting>
  <conditionalFormatting sqref="U245:U264">
    <cfRule type="cellIs" dxfId="79" priority="41" operator="equal">
      <formula>TRUE</formula>
    </cfRule>
    <cfRule type="cellIs" dxfId="78" priority="42" stopIfTrue="1" operator="equal">
      <formula>FALSE</formula>
    </cfRule>
  </conditionalFormatting>
  <conditionalFormatting sqref="U267:U286">
    <cfRule type="cellIs" dxfId="77" priority="39" operator="equal">
      <formula>TRUE</formula>
    </cfRule>
    <cfRule type="cellIs" dxfId="76" priority="40" stopIfTrue="1" operator="equal">
      <formula>FALSE</formula>
    </cfRule>
  </conditionalFormatting>
  <conditionalFormatting sqref="U288:U307">
    <cfRule type="cellIs" dxfId="75" priority="37" operator="equal">
      <formula>TRUE</formula>
    </cfRule>
    <cfRule type="cellIs" dxfId="74" priority="38" stopIfTrue="1" operator="equal">
      <formula>FALSE</formula>
    </cfRule>
  </conditionalFormatting>
  <conditionalFormatting sqref="U311:U330">
    <cfRule type="cellIs" dxfId="73" priority="35" operator="equal">
      <formula>TRUE</formula>
    </cfRule>
    <cfRule type="cellIs" dxfId="72" priority="36" stopIfTrue="1" operator="equal">
      <formula>FALSE</formula>
    </cfRule>
  </conditionalFormatting>
  <conditionalFormatting sqref="U332:U351">
    <cfRule type="cellIs" dxfId="71" priority="33" operator="equal">
      <formula>TRUE</formula>
    </cfRule>
    <cfRule type="cellIs" dxfId="70" priority="34" stopIfTrue="1" operator="equal">
      <formula>FALSE</formula>
    </cfRule>
  </conditionalFormatting>
  <conditionalFormatting sqref="U353">
    <cfRule type="cellIs" dxfId="69" priority="31" operator="equal">
      <formula>TRUE</formula>
    </cfRule>
    <cfRule type="cellIs" dxfId="68" priority="32" stopIfTrue="1" operator="equal">
      <formula>FALSE</formula>
    </cfRule>
  </conditionalFormatting>
  <conditionalFormatting sqref="U354:U372">
    <cfRule type="cellIs" dxfId="67" priority="29" operator="equal">
      <formula>TRUE</formula>
    </cfRule>
    <cfRule type="cellIs" dxfId="66" priority="30" stopIfTrue="1" operator="equal">
      <formula>FALSE</formula>
    </cfRule>
  </conditionalFormatting>
  <conditionalFormatting sqref="U374:U393">
    <cfRule type="cellIs" dxfId="65" priority="27" operator="equal">
      <formula>TRUE</formula>
    </cfRule>
    <cfRule type="cellIs" dxfId="64" priority="28" stopIfTrue="1" operator="equal">
      <formula>FALSE</formula>
    </cfRule>
  </conditionalFormatting>
  <conditionalFormatting sqref="U373">
    <cfRule type="cellIs" dxfId="63" priority="25" operator="equal">
      <formula>TRUE</formula>
    </cfRule>
    <cfRule type="cellIs" dxfId="62" priority="26" stopIfTrue="1" operator="equal">
      <formula>FALSE</formula>
    </cfRule>
  </conditionalFormatting>
  <conditionalFormatting sqref="U396:U415">
    <cfRule type="cellIs" dxfId="61" priority="23" operator="equal">
      <formula>TRUE</formula>
    </cfRule>
    <cfRule type="cellIs" dxfId="60" priority="24" stopIfTrue="1" operator="equal">
      <formula>FALSE</formula>
    </cfRule>
  </conditionalFormatting>
  <conditionalFormatting sqref="U417">
    <cfRule type="cellIs" dxfId="59" priority="21" operator="equal">
      <formula>TRUE</formula>
    </cfRule>
    <cfRule type="cellIs" dxfId="58" priority="22" stopIfTrue="1" operator="equal">
      <formula>FALSE</formula>
    </cfRule>
  </conditionalFormatting>
  <conditionalFormatting sqref="U418:U436">
    <cfRule type="cellIs" dxfId="57" priority="19" operator="equal">
      <formula>TRUE</formula>
    </cfRule>
    <cfRule type="cellIs" dxfId="56" priority="20" stopIfTrue="1" operator="equal">
      <formula>FALSE</formula>
    </cfRule>
  </conditionalFormatting>
  <conditionalFormatting sqref="U438:U457">
    <cfRule type="cellIs" dxfId="55" priority="17" operator="equal">
      <formula>TRUE</formula>
    </cfRule>
    <cfRule type="cellIs" dxfId="54" priority="18" stopIfTrue="1" operator="equal">
      <formula>FALSE</formula>
    </cfRule>
  </conditionalFormatting>
  <conditionalFormatting sqref="U460">
    <cfRule type="cellIs" dxfId="53" priority="15" operator="equal">
      <formula>TRUE</formula>
    </cfRule>
    <cfRule type="cellIs" dxfId="52" priority="16" stopIfTrue="1" operator="equal">
      <formula>FALSE</formula>
    </cfRule>
  </conditionalFormatting>
  <conditionalFormatting sqref="U461:U479">
    <cfRule type="cellIs" dxfId="51" priority="13" operator="equal">
      <formula>TRUE</formula>
    </cfRule>
    <cfRule type="cellIs" dxfId="50" priority="14" stopIfTrue="1" operator="equal">
      <formula>FALSE</formula>
    </cfRule>
  </conditionalFormatting>
  <conditionalFormatting sqref="U481:U500">
    <cfRule type="cellIs" dxfId="49" priority="11" operator="equal">
      <formula>TRUE</formula>
    </cfRule>
    <cfRule type="cellIs" dxfId="48" priority="12" stopIfTrue="1" operator="equal">
      <formula>FALSE</formula>
    </cfRule>
  </conditionalFormatting>
  <conditionalFormatting sqref="U504:U523">
    <cfRule type="cellIs" dxfId="47" priority="9" operator="equal">
      <formula>TRUE</formula>
    </cfRule>
    <cfRule type="cellIs" dxfId="46" priority="10" stopIfTrue="1" operator="equal">
      <formula>FALSE</formula>
    </cfRule>
  </conditionalFormatting>
  <conditionalFormatting sqref="U525">
    <cfRule type="cellIs" dxfId="45" priority="7" operator="equal">
      <formula>TRUE</formula>
    </cfRule>
    <cfRule type="cellIs" dxfId="44" priority="8" stopIfTrue="1" operator="equal">
      <formula>FALSE</formula>
    </cfRule>
  </conditionalFormatting>
  <conditionalFormatting sqref="U526:U544">
    <cfRule type="cellIs" dxfId="43" priority="5" operator="equal">
      <formula>TRUE</formula>
    </cfRule>
    <cfRule type="cellIs" dxfId="42" priority="6" stopIfTrue="1" operator="equal">
      <formula>FALSE</formula>
    </cfRule>
  </conditionalFormatting>
  <dataValidations count="8">
    <dataValidation type="whole" allowBlank="1" showInputMessage="1" showErrorMessage="1" error="Must be a whole number. " sqref="K4:Q4">
      <formula1>-999999999999</formula1>
      <formula2>999999999999</formula2>
    </dataValidation>
    <dataValidation type="list" allowBlank="1" showInputMessage="1" showErrorMessage="1" sqref="V6">
      <formula1>"As Set, All 'Yes'"</formula1>
    </dataValidation>
    <dataValidation allowBlank="1" showInputMessage="1" showErrorMessage="1" error="Must be a whole number. " sqref="V5"/>
    <dataValidation type="textLength" allowBlank="1" showInputMessage="1" showErrorMessage="1" error="Only five digits are permitted as the NAIC code_x000a_" sqref="I8:I589">
      <formula1>5</formula1>
      <formula2>5</formula2>
    </dataValidation>
    <dataValidation type="whole" allowBlank="1" showInputMessage="1" showErrorMessage="1" sqref="M139:T158 M481:T500 M546:T565 L8:T27 M504:T523 L29:T50 M118:T137 L52:T71 M160:T179 L74:T114 M181:T200 M203:T222 M224:T243 M245:T264 M267:T286 M332:T351 M311:T330 M353:T372 M288:T307 T374:T393 M396:T415 M417:T436 M438:T457 M460:T479 M525:T544 M374:R393 S373:S393 M567:T586">
      <formula1>-999999999999</formula1>
      <formula2>999999999999</formula2>
    </dataValidation>
    <dataValidation allowBlank="1" showInputMessage="1" showErrorMessage="1" error="Enter a valid Employer Identification Number (nine numeric digits)" sqref="H480:H589 H94:H285 H287:H478 H8:H92"/>
    <dataValidation type="list" allowBlank="1" showInputMessage="1" showErrorMessage="1" error="Must be a whole number. " sqref="V8:V589">
      <formula1>"Yes, No"</formula1>
    </dataValidation>
    <dataValidation type="list" allowBlank="1" showInputMessage="1" showErrorMessage="1" sqref="K8:K27 K29:K50 K567:K586 K95:K114 K118:K137 K139:K158 K160:K179 K181:K200 K203:K222 K224:K243 K245:K264 K267:K286 K288:K307 K311:K330 K332:K351 K353:K372 K374:K393 K396:K415 K417:K436 K438:K457 K460:K479 K481:K500 K504:K523 K525:K544 K546:K565 K52:K71 K74:K93">
      <formula1>$W$8:$W$63</formula1>
    </dataValidation>
  </dataValidations>
  <pageMargins left="0.25" right="0.25" top="0.75" bottom="0.75" header="0.3" footer="0.3"/>
  <pageSetup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1"/>
  <sheetViews>
    <sheetView workbookViewId="0">
      <pane ySplit="6" topLeftCell="A7" activePane="bottomLeft" state="frozen"/>
      <selection pane="bottomLeft" activeCell="T19" sqref="T19"/>
    </sheetView>
  </sheetViews>
  <sheetFormatPr defaultColWidth="9.140625" defaultRowHeight="12" x14ac:dyDescent="0.2"/>
  <cols>
    <col min="1" max="1" width="8.7109375" style="2" hidden="1" customWidth="1"/>
    <col min="2" max="2" width="17.7109375" style="2" hidden="1" customWidth="1"/>
    <col min="3" max="3" width="7.85546875" style="2" hidden="1" customWidth="1"/>
    <col min="4" max="4" width="5.5703125" style="2" hidden="1" customWidth="1"/>
    <col min="5" max="5" width="8.140625" style="2" hidden="1" customWidth="1"/>
    <col min="6" max="6" width="8" style="2" hidden="1" customWidth="1"/>
    <col min="7" max="7" width="10.7109375" style="2" customWidth="1"/>
    <col min="8" max="8" width="10.7109375" style="12" customWidth="1"/>
    <col min="9" max="9" width="14.7109375" style="2" customWidth="1"/>
    <col min="10" max="10" width="36.7109375" style="2" customWidth="1"/>
    <col min="11" max="13" width="15.7109375" style="2" customWidth="1"/>
    <col min="14" max="18" width="22.7109375" style="2" customWidth="1"/>
    <col min="19" max="19" width="12.7109375" style="2" customWidth="1"/>
    <col min="20" max="20" width="9.42578125" style="2" customWidth="1"/>
    <col min="21" max="21" width="9.140625" style="2" customWidth="1"/>
    <col min="22" max="16384" width="9.140625" style="2"/>
  </cols>
  <sheetData>
    <row r="2" spans="1:20" ht="23.25" x14ac:dyDescent="0.35">
      <c r="A2" s="98"/>
      <c r="B2" s="98"/>
      <c r="C2" s="98"/>
      <c r="D2" s="98"/>
      <c r="E2" s="98"/>
      <c r="F2" s="100"/>
      <c r="G2" s="562" t="s">
        <v>284</v>
      </c>
      <c r="H2" s="562"/>
      <c r="I2" s="562"/>
      <c r="J2" s="562"/>
      <c r="K2" s="562"/>
      <c r="L2" s="562"/>
      <c r="M2" s="562"/>
      <c r="N2" s="562"/>
      <c r="O2" s="562"/>
      <c r="P2" s="562"/>
      <c r="Q2" s="562"/>
      <c r="R2" s="562"/>
      <c r="S2" s="562"/>
      <c r="T2" s="562"/>
    </row>
    <row r="3" spans="1:20" ht="20.25" x14ac:dyDescent="0.3">
      <c r="A3" s="98"/>
      <c r="B3" s="98"/>
      <c r="C3" s="98"/>
      <c r="D3" s="98"/>
      <c r="E3" s="98"/>
      <c r="F3" s="100"/>
      <c r="G3" s="555" t="s">
        <v>205</v>
      </c>
      <c r="H3" s="555"/>
      <c r="I3" s="555"/>
      <c r="J3" s="555"/>
      <c r="K3" s="555"/>
      <c r="L3" s="555"/>
      <c r="M3" s="555"/>
      <c r="N3" s="555"/>
      <c r="O3" s="555"/>
      <c r="P3" s="555"/>
      <c r="Q3" s="555"/>
      <c r="R3" s="555"/>
      <c r="S3" s="555"/>
      <c r="T3" s="555"/>
    </row>
    <row r="4" spans="1:20" ht="20.25" x14ac:dyDescent="0.2">
      <c r="A4" s="104"/>
      <c r="B4" s="105" t="s">
        <v>549</v>
      </c>
      <c r="C4" s="105"/>
      <c r="D4" s="105"/>
      <c r="E4" s="105"/>
      <c r="F4" s="106"/>
      <c r="G4" s="27"/>
      <c r="H4" s="28"/>
      <c r="I4" s="27"/>
      <c r="J4" s="27"/>
      <c r="K4" s="27"/>
      <c r="L4" s="29"/>
      <c r="M4" s="29"/>
      <c r="N4" s="29"/>
      <c r="O4" s="29"/>
      <c r="P4" s="29"/>
      <c r="Q4" s="29"/>
      <c r="R4" s="29"/>
    </row>
    <row r="5" spans="1:20" ht="60" customHeight="1" x14ac:dyDescent="0.2">
      <c r="A5" s="539" t="s">
        <v>555</v>
      </c>
      <c r="B5" s="538" t="s">
        <v>556</v>
      </c>
      <c r="C5" s="538" t="s">
        <v>557</v>
      </c>
      <c r="D5" s="538" t="s">
        <v>558</v>
      </c>
      <c r="E5" s="538" t="s">
        <v>559</v>
      </c>
      <c r="F5" s="538" t="s">
        <v>560</v>
      </c>
      <c r="G5" s="545" t="s">
        <v>200</v>
      </c>
      <c r="H5" s="592" t="s">
        <v>561</v>
      </c>
      <c r="I5" s="584" t="s">
        <v>597</v>
      </c>
      <c r="J5" s="584" t="s">
        <v>598</v>
      </c>
      <c r="K5" s="148" t="s">
        <v>599</v>
      </c>
      <c r="L5" s="149" t="s">
        <v>600</v>
      </c>
      <c r="M5" s="563" t="s">
        <v>601</v>
      </c>
      <c r="N5" s="563" t="s">
        <v>602</v>
      </c>
      <c r="O5" s="563" t="s">
        <v>603</v>
      </c>
      <c r="P5" s="563" t="s">
        <v>604</v>
      </c>
      <c r="Q5" s="563" t="s">
        <v>605</v>
      </c>
      <c r="R5" s="563" t="s">
        <v>606</v>
      </c>
      <c r="S5" s="588" t="s">
        <v>427</v>
      </c>
      <c r="T5" s="111" t="s">
        <v>558</v>
      </c>
    </row>
    <row r="6" spans="1:20" s="30" customFormat="1" ht="13.5" customHeight="1" x14ac:dyDescent="0.25">
      <c r="A6" s="539"/>
      <c r="B6" s="538"/>
      <c r="C6" s="538"/>
      <c r="D6" s="538"/>
      <c r="E6" s="538"/>
      <c r="F6" s="538"/>
      <c r="G6" s="545"/>
      <c r="H6" s="593"/>
      <c r="I6" s="585"/>
      <c r="J6" s="585"/>
      <c r="K6" s="590" t="s">
        <v>607</v>
      </c>
      <c r="L6" s="591"/>
      <c r="M6" s="564"/>
      <c r="N6" s="564"/>
      <c r="O6" s="564"/>
      <c r="P6" s="564"/>
      <c r="Q6" s="564"/>
      <c r="R6" s="564"/>
      <c r="S6" s="589"/>
      <c r="T6" s="385" t="s">
        <v>565</v>
      </c>
    </row>
    <row r="7" spans="1:20" s="30" customFormat="1" ht="18" hidden="1" x14ac:dyDescent="0.25">
      <c r="A7" s="94" t="s">
        <v>631</v>
      </c>
      <c r="B7" s="94" t="s">
        <v>550</v>
      </c>
      <c r="C7" s="94" t="s">
        <v>552</v>
      </c>
      <c r="D7" s="94" t="s">
        <v>551</v>
      </c>
      <c r="E7" s="94" t="s">
        <v>553</v>
      </c>
      <c r="F7" s="94" t="s">
        <v>554</v>
      </c>
      <c r="G7" s="108" t="s">
        <v>563</v>
      </c>
      <c r="H7" s="122" t="s">
        <v>426</v>
      </c>
      <c r="I7" s="131" t="s">
        <v>629</v>
      </c>
      <c r="J7" s="130" t="s">
        <v>522</v>
      </c>
      <c r="K7" s="122" t="s">
        <v>523</v>
      </c>
      <c r="L7" s="122" t="s">
        <v>623</v>
      </c>
      <c r="M7" s="122" t="s">
        <v>524</v>
      </c>
      <c r="N7" s="122" t="s">
        <v>525</v>
      </c>
      <c r="O7" s="122" t="s">
        <v>526</v>
      </c>
      <c r="P7" s="122" t="s">
        <v>527</v>
      </c>
      <c r="Q7" s="134" t="s">
        <v>528</v>
      </c>
      <c r="R7" s="134" t="s">
        <v>529</v>
      </c>
      <c r="S7" s="102" t="s">
        <v>428</v>
      </c>
      <c r="T7" s="386" t="s">
        <v>564</v>
      </c>
    </row>
    <row r="8" spans="1:20" s="266" customFormat="1" ht="15.75" x14ac:dyDescent="0.25">
      <c r="A8" s="107">
        <v>1</v>
      </c>
      <c r="B8" s="114"/>
      <c r="C8" s="114"/>
      <c r="D8" s="114">
        <f>IF($T8="Yes",1,0)</f>
        <v>0</v>
      </c>
      <c r="E8" s="114"/>
      <c r="F8" s="101"/>
      <c r="G8" s="399">
        <f>'OPS &amp; INVEST Stmt Income'!G8</f>
        <v>2018</v>
      </c>
      <c r="H8" s="389" t="s">
        <v>206</v>
      </c>
      <c r="I8" s="390"/>
      <c r="J8" s="391"/>
      <c r="K8" s="392"/>
      <c r="L8" s="392"/>
      <c r="M8" s="392"/>
      <c r="N8" s="393"/>
      <c r="O8" s="393"/>
      <c r="P8" s="394"/>
      <c r="Q8" s="394"/>
      <c r="R8" s="394"/>
      <c r="S8" s="40" t="b">
        <f>IF((COUNTBLANK(I8:R8))=10,TRUE,IF((COUNTBLANK(I8:J8))=0,IF(COUNTBLANK(N8:Q8)=0,IF(R8=0,IF(ISBLANK(R8),FALSE,TRUE),TRUE))))</f>
        <v>1</v>
      </c>
      <c r="T8" s="384" t="str">
        <f>IF($T$6="All 'Yes'","Yes","No")</f>
        <v>No</v>
      </c>
    </row>
    <row r="9" spans="1:20" s="266" customFormat="1" ht="15" x14ac:dyDescent="0.25">
      <c r="A9" s="48">
        <v>2</v>
      </c>
      <c r="B9" s="114"/>
      <c r="C9" s="114"/>
      <c r="D9" s="114">
        <f t="shared" ref="D9:D58" si="0">IF($T9="Yes",1,0)</f>
        <v>0</v>
      </c>
      <c r="E9" s="114"/>
      <c r="F9" s="101"/>
      <c r="G9" s="400">
        <f>$G$8</f>
        <v>2018</v>
      </c>
      <c r="H9" s="389" t="s">
        <v>207</v>
      </c>
      <c r="I9" s="390"/>
      <c r="J9" s="391"/>
      <c r="K9" s="392"/>
      <c r="L9" s="392"/>
      <c r="M9" s="392"/>
      <c r="N9" s="393"/>
      <c r="O9" s="393"/>
      <c r="P9" s="394"/>
      <c r="Q9" s="394"/>
      <c r="R9" s="394"/>
      <c r="S9" s="40" t="b">
        <f t="shared" ref="S9:S57" si="1">IF((COUNTBLANK(I9:R9))=10,TRUE,IF((COUNTBLANK(I9:J9))=0,IF(COUNTBLANK(N9:Q9)=0,IF(R9=0,IF(ISBLANK(R9),FALSE,TRUE),TRUE))))</f>
        <v>1</v>
      </c>
      <c r="T9" s="384" t="str">
        <f t="shared" ref="T9:T58" si="2">IF($T$6="All 'Yes'","Yes","No")</f>
        <v>No</v>
      </c>
    </row>
    <row r="10" spans="1:20" s="266" customFormat="1" ht="15" x14ac:dyDescent="0.25">
      <c r="A10" s="48">
        <v>3</v>
      </c>
      <c r="B10" s="114"/>
      <c r="C10" s="114"/>
      <c r="D10" s="114">
        <f t="shared" si="0"/>
        <v>0</v>
      </c>
      <c r="E10" s="114"/>
      <c r="F10" s="101"/>
      <c r="G10" s="400">
        <f t="shared" ref="G10:G58" si="3">$G$8</f>
        <v>2018</v>
      </c>
      <c r="H10" s="389" t="s">
        <v>208</v>
      </c>
      <c r="I10" s="395"/>
      <c r="J10" s="396"/>
      <c r="K10" s="392"/>
      <c r="L10" s="392"/>
      <c r="M10" s="392"/>
      <c r="N10" s="393"/>
      <c r="O10" s="393"/>
      <c r="P10" s="394"/>
      <c r="Q10" s="394"/>
      <c r="R10" s="394"/>
      <c r="S10" s="40" t="b">
        <f t="shared" si="1"/>
        <v>1</v>
      </c>
      <c r="T10" s="384" t="str">
        <f t="shared" si="2"/>
        <v>No</v>
      </c>
    </row>
    <row r="11" spans="1:20" s="266" customFormat="1" ht="15" x14ac:dyDescent="0.25">
      <c r="A11" s="48">
        <v>4</v>
      </c>
      <c r="B11" s="114"/>
      <c r="C11" s="114"/>
      <c r="D11" s="114">
        <f t="shared" si="0"/>
        <v>0</v>
      </c>
      <c r="E11" s="114"/>
      <c r="F11" s="101"/>
      <c r="G11" s="400">
        <f t="shared" si="3"/>
        <v>2018</v>
      </c>
      <c r="H11" s="389" t="s">
        <v>209</v>
      </c>
      <c r="I11" s="397"/>
      <c r="J11" s="398"/>
      <c r="K11" s="392"/>
      <c r="L11" s="392"/>
      <c r="M11" s="392"/>
      <c r="N11" s="393"/>
      <c r="O11" s="393"/>
      <c r="P11" s="394"/>
      <c r="Q11" s="394"/>
      <c r="R11" s="394"/>
      <c r="S11" s="40" t="b">
        <f t="shared" si="1"/>
        <v>1</v>
      </c>
      <c r="T11" s="384" t="str">
        <f t="shared" si="2"/>
        <v>No</v>
      </c>
    </row>
    <row r="12" spans="1:20" s="266" customFormat="1" ht="15" x14ac:dyDescent="0.25">
      <c r="A12" s="48">
        <v>5</v>
      </c>
      <c r="B12" s="114"/>
      <c r="C12" s="114"/>
      <c r="D12" s="114">
        <f t="shared" si="0"/>
        <v>0</v>
      </c>
      <c r="E12" s="114"/>
      <c r="F12" s="101"/>
      <c r="G12" s="400">
        <f t="shared" si="3"/>
        <v>2018</v>
      </c>
      <c r="H12" s="389" t="s">
        <v>210</v>
      </c>
      <c r="I12" s="397"/>
      <c r="J12" s="398"/>
      <c r="K12" s="392"/>
      <c r="L12" s="392"/>
      <c r="M12" s="392"/>
      <c r="N12" s="393"/>
      <c r="O12" s="393"/>
      <c r="P12" s="394"/>
      <c r="Q12" s="394"/>
      <c r="R12" s="394"/>
      <c r="S12" s="40" t="b">
        <f t="shared" si="1"/>
        <v>1</v>
      </c>
      <c r="T12" s="384" t="str">
        <f t="shared" si="2"/>
        <v>No</v>
      </c>
    </row>
    <row r="13" spans="1:20" s="266" customFormat="1" ht="15" x14ac:dyDescent="0.25">
      <c r="A13" s="48">
        <v>6</v>
      </c>
      <c r="B13" s="114"/>
      <c r="C13" s="114"/>
      <c r="D13" s="114">
        <f t="shared" si="0"/>
        <v>0</v>
      </c>
      <c r="E13" s="114"/>
      <c r="F13" s="101"/>
      <c r="G13" s="400">
        <f t="shared" si="3"/>
        <v>2018</v>
      </c>
      <c r="H13" s="389" t="s">
        <v>211</v>
      </c>
      <c r="I13" s="397"/>
      <c r="J13" s="398"/>
      <c r="K13" s="392"/>
      <c r="L13" s="392"/>
      <c r="M13" s="392"/>
      <c r="N13" s="393"/>
      <c r="O13" s="393"/>
      <c r="P13" s="394"/>
      <c r="Q13" s="394"/>
      <c r="R13" s="394"/>
      <c r="S13" s="40" t="b">
        <f t="shared" si="1"/>
        <v>1</v>
      </c>
      <c r="T13" s="384" t="str">
        <f t="shared" si="2"/>
        <v>No</v>
      </c>
    </row>
    <row r="14" spans="1:20" s="266" customFormat="1" ht="15" x14ac:dyDescent="0.25">
      <c r="A14" s="48">
        <v>7</v>
      </c>
      <c r="B14" s="114"/>
      <c r="C14" s="114"/>
      <c r="D14" s="114">
        <f t="shared" si="0"/>
        <v>0</v>
      </c>
      <c r="E14" s="114"/>
      <c r="F14" s="101"/>
      <c r="G14" s="400">
        <f t="shared" si="3"/>
        <v>2018</v>
      </c>
      <c r="H14" s="389" t="s">
        <v>212</v>
      </c>
      <c r="I14" s="397"/>
      <c r="J14" s="398"/>
      <c r="K14" s="392"/>
      <c r="L14" s="392"/>
      <c r="M14" s="392"/>
      <c r="N14" s="393"/>
      <c r="O14" s="393"/>
      <c r="P14" s="394"/>
      <c r="Q14" s="394"/>
      <c r="R14" s="394"/>
      <c r="S14" s="40" t="b">
        <f t="shared" si="1"/>
        <v>1</v>
      </c>
      <c r="T14" s="384" t="str">
        <f t="shared" si="2"/>
        <v>No</v>
      </c>
    </row>
    <row r="15" spans="1:20" s="266" customFormat="1" ht="15" x14ac:dyDescent="0.25">
      <c r="A15" s="48">
        <v>8</v>
      </c>
      <c r="B15" s="114"/>
      <c r="C15" s="114"/>
      <c r="D15" s="114">
        <f t="shared" si="0"/>
        <v>0</v>
      </c>
      <c r="E15" s="114"/>
      <c r="F15" s="101"/>
      <c r="G15" s="400">
        <f t="shared" si="3"/>
        <v>2018</v>
      </c>
      <c r="H15" s="389" t="s">
        <v>213</v>
      </c>
      <c r="I15" s="397"/>
      <c r="J15" s="398"/>
      <c r="K15" s="392"/>
      <c r="L15" s="392"/>
      <c r="M15" s="392"/>
      <c r="N15" s="393"/>
      <c r="O15" s="393"/>
      <c r="P15" s="394"/>
      <c r="Q15" s="394"/>
      <c r="R15" s="394"/>
      <c r="S15" s="40" t="b">
        <f t="shared" si="1"/>
        <v>1</v>
      </c>
      <c r="T15" s="384" t="str">
        <f t="shared" si="2"/>
        <v>No</v>
      </c>
    </row>
    <row r="16" spans="1:20" s="266" customFormat="1" ht="15" x14ac:dyDescent="0.25">
      <c r="A16" s="48">
        <v>9</v>
      </c>
      <c r="B16" s="114"/>
      <c r="C16" s="114"/>
      <c r="D16" s="114">
        <f t="shared" si="0"/>
        <v>0</v>
      </c>
      <c r="E16" s="114"/>
      <c r="F16" s="101"/>
      <c r="G16" s="400">
        <f t="shared" si="3"/>
        <v>2018</v>
      </c>
      <c r="H16" s="389" t="s">
        <v>214</v>
      </c>
      <c r="I16" s="397"/>
      <c r="J16" s="398"/>
      <c r="K16" s="392"/>
      <c r="L16" s="392"/>
      <c r="M16" s="392"/>
      <c r="N16" s="393"/>
      <c r="O16" s="393"/>
      <c r="P16" s="394"/>
      <c r="Q16" s="394"/>
      <c r="R16" s="394"/>
      <c r="S16" s="40" t="b">
        <f t="shared" si="1"/>
        <v>1</v>
      </c>
      <c r="T16" s="384" t="str">
        <f t="shared" si="2"/>
        <v>No</v>
      </c>
    </row>
    <row r="17" spans="1:20" s="266" customFormat="1" ht="15" x14ac:dyDescent="0.25">
      <c r="A17" s="48">
        <v>10</v>
      </c>
      <c r="B17" s="114"/>
      <c r="C17" s="114"/>
      <c r="D17" s="114">
        <f t="shared" si="0"/>
        <v>0</v>
      </c>
      <c r="E17" s="114"/>
      <c r="F17" s="101"/>
      <c r="G17" s="400">
        <f t="shared" si="3"/>
        <v>2018</v>
      </c>
      <c r="H17" s="389" t="s">
        <v>215</v>
      </c>
      <c r="I17" s="397"/>
      <c r="J17" s="398"/>
      <c r="K17" s="392"/>
      <c r="L17" s="392"/>
      <c r="M17" s="392"/>
      <c r="N17" s="393"/>
      <c r="O17" s="393"/>
      <c r="P17" s="394"/>
      <c r="Q17" s="394"/>
      <c r="R17" s="394"/>
      <c r="S17" s="40" t="b">
        <f t="shared" si="1"/>
        <v>1</v>
      </c>
      <c r="T17" s="384" t="str">
        <f t="shared" si="2"/>
        <v>No</v>
      </c>
    </row>
    <row r="18" spans="1:20" s="266" customFormat="1" ht="15" x14ac:dyDescent="0.25">
      <c r="A18" s="48">
        <v>11</v>
      </c>
      <c r="B18" s="114"/>
      <c r="C18" s="114"/>
      <c r="D18" s="114">
        <f t="shared" si="0"/>
        <v>0</v>
      </c>
      <c r="E18" s="114"/>
      <c r="F18" s="101"/>
      <c r="G18" s="400">
        <f t="shared" si="3"/>
        <v>2018</v>
      </c>
      <c r="H18" s="389" t="s">
        <v>216</v>
      </c>
      <c r="I18" s="397"/>
      <c r="J18" s="398"/>
      <c r="K18" s="392"/>
      <c r="L18" s="392"/>
      <c r="M18" s="392"/>
      <c r="N18" s="393"/>
      <c r="O18" s="393"/>
      <c r="P18" s="394"/>
      <c r="Q18" s="394"/>
      <c r="R18" s="394"/>
      <c r="S18" s="40" t="b">
        <f t="shared" si="1"/>
        <v>1</v>
      </c>
      <c r="T18" s="384" t="str">
        <f t="shared" si="2"/>
        <v>No</v>
      </c>
    </row>
    <row r="19" spans="1:20" s="266" customFormat="1" ht="15" x14ac:dyDescent="0.25">
      <c r="A19" s="48">
        <v>12</v>
      </c>
      <c r="B19" s="114"/>
      <c r="C19" s="114"/>
      <c r="D19" s="114">
        <f t="shared" si="0"/>
        <v>0</v>
      </c>
      <c r="E19" s="114"/>
      <c r="F19" s="101"/>
      <c r="G19" s="400">
        <f t="shared" si="3"/>
        <v>2018</v>
      </c>
      <c r="H19" s="389" t="s">
        <v>217</v>
      </c>
      <c r="I19" s="397"/>
      <c r="J19" s="398"/>
      <c r="K19" s="392"/>
      <c r="L19" s="392"/>
      <c r="M19" s="392"/>
      <c r="N19" s="393"/>
      <c r="O19" s="393"/>
      <c r="P19" s="394"/>
      <c r="Q19" s="394"/>
      <c r="R19" s="394"/>
      <c r="S19" s="40" t="b">
        <f t="shared" si="1"/>
        <v>1</v>
      </c>
      <c r="T19" s="384" t="str">
        <f t="shared" si="2"/>
        <v>No</v>
      </c>
    </row>
    <row r="20" spans="1:20" s="266" customFormat="1" ht="15" x14ac:dyDescent="0.25">
      <c r="A20" s="48">
        <v>13</v>
      </c>
      <c r="B20" s="114"/>
      <c r="C20" s="114"/>
      <c r="D20" s="114">
        <f t="shared" si="0"/>
        <v>0</v>
      </c>
      <c r="E20" s="114"/>
      <c r="F20" s="101"/>
      <c r="G20" s="400">
        <f t="shared" si="3"/>
        <v>2018</v>
      </c>
      <c r="H20" s="389" t="s">
        <v>218</v>
      </c>
      <c r="I20" s="397"/>
      <c r="J20" s="398"/>
      <c r="K20" s="392"/>
      <c r="L20" s="392"/>
      <c r="M20" s="392"/>
      <c r="N20" s="393"/>
      <c r="O20" s="393"/>
      <c r="P20" s="394"/>
      <c r="Q20" s="394"/>
      <c r="R20" s="394"/>
      <c r="S20" s="40" t="b">
        <f t="shared" si="1"/>
        <v>1</v>
      </c>
      <c r="T20" s="384" t="str">
        <f t="shared" si="2"/>
        <v>No</v>
      </c>
    </row>
    <row r="21" spans="1:20" s="266" customFormat="1" ht="15" x14ac:dyDescent="0.25">
      <c r="A21" s="48">
        <v>14</v>
      </c>
      <c r="B21" s="114"/>
      <c r="C21" s="114"/>
      <c r="D21" s="114">
        <f t="shared" si="0"/>
        <v>0</v>
      </c>
      <c r="E21" s="114"/>
      <c r="F21" s="101"/>
      <c r="G21" s="400">
        <f t="shared" si="3"/>
        <v>2018</v>
      </c>
      <c r="H21" s="389" t="s">
        <v>219</v>
      </c>
      <c r="I21" s="397"/>
      <c r="J21" s="398"/>
      <c r="K21" s="392"/>
      <c r="L21" s="392"/>
      <c r="M21" s="392"/>
      <c r="N21" s="393"/>
      <c r="O21" s="393"/>
      <c r="P21" s="394"/>
      <c r="Q21" s="394"/>
      <c r="R21" s="394"/>
      <c r="S21" s="40" t="b">
        <f t="shared" si="1"/>
        <v>1</v>
      </c>
      <c r="T21" s="384" t="str">
        <f t="shared" si="2"/>
        <v>No</v>
      </c>
    </row>
    <row r="22" spans="1:20" s="266" customFormat="1" ht="15" x14ac:dyDescent="0.25">
      <c r="A22" s="48">
        <v>15</v>
      </c>
      <c r="B22" s="114"/>
      <c r="C22" s="114"/>
      <c r="D22" s="114">
        <f t="shared" si="0"/>
        <v>0</v>
      </c>
      <c r="E22" s="114"/>
      <c r="F22" s="101"/>
      <c r="G22" s="401">
        <f t="shared" si="3"/>
        <v>2018</v>
      </c>
      <c r="H22" s="389" t="s">
        <v>220</v>
      </c>
      <c r="I22" s="397"/>
      <c r="J22" s="398"/>
      <c r="K22" s="392"/>
      <c r="L22" s="392"/>
      <c r="M22" s="392"/>
      <c r="N22" s="393"/>
      <c r="O22" s="393"/>
      <c r="P22" s="394"/>
      <c r="Q22" s="394"/>
      <c r="R22" s="394"/>
      <c r="S22" s="40" t="b">
        <f t="shared" si="1"/>
        <v>1</v>
      </c>
      <c r="T22" s="384" t="str">
        <f t="shared" si="2"/>
        <v>No</v>
      </c>
    </row>
    <row r="23" spans="1:20" s="266" customFormat="1" ht="15" x14ac:dyDescent="0.25">
      <c r="A23" s="48">
        <v>16</v>
      </c>
      <c r="B23" s="114"/>
      <c r="C23" s="114"/>
      <c r="D23" s="114">
        <f t="shared" si="0"/>
        <v>0</v>
      </c>
      <c r="E23" s="114"/>
      <c r="F23" s="101"/>
      <c r="G23" s="402">
        <f t="shared" si="3"/>
        <v>2018</v>
      </c>
      <c r="H23" s="389" t="s">
        <v>221</v>
      </c>
      <c r="I23" s="397"/>
      <c r="J23" s="398"/>
      <c r="K23" s="392"/>
      <c r="L23" s="392"/>
      <c r="M23" s="392"/>
      <c r="N23" s="393"/>
      <c r="O23" s="393"/>
      <c r="P23" s="394"/>
      <c r="Q23" s="394"/>
      <c r="R23" s="394"/>
      <c r="S23" s="40" t="b">
        <f t="shared" si="1"/>
        <v>1</v>
      </c>
      <c r="T23" s="384" t="str">
        <f t="shared" si="2"/>
        <v>No</v>
      </c>
    </row>
    <row r="24" spans="1:20" s="266" customFormat="1" ht="15" x14ac:dyDescent="0.25">
      <c r="A24" s="48">
        <v>17</v>
      </c>
      <c r="B24" s="114"/>
      <c r="C24" s="114"/>
      <c r="D24" s="114">
        <f t="shared" si="0"/>
        <v>0</v>
      </c>
      <c r="E24" s="114"/>
      <c r="F24" s="101"/>
      <c r="G24" s="402">
        <f t="shared" si="3"/>
        <v>2018</v>
      </c>
      <c r="H24" s="389" t="s">
        <v>222</v>
      </c>
      <c r="I24" s="397"/>
      <c r="J24" s="398"/>
      <c r="K24" s="392"/>
      <c r="L24" s="392"/>
      <c r="M24" s="392"/>
      <c r="N24" s="393"/>
      <c r="O24" s="393"/>
      <c r="P24" s="394"/>
      <c r="Q24" s="394"/>
      <c r="R24" s="394"/>
      <c r="S24" s="40" t="b">
        <f t="shared" si="1"/>
        <v>1</v>
      </c>
      <c r="T24" s="384" t="str">
        <f t="shared" si="2"/>
        <v>No</v>
      </c>
    </row>
    <row r="25" spans="1:20" s="266" customFormat="1" ht="15" x14ac:dyDescent="0.25">
      <c r="A25" s="48">
        <v>18</v>
      </c>
      <c r="B25" s="114"/>
      <c r="C25" s="114"/>
      <c r="D25" s="114">
        <f t="shared" si="0"/>
        <v>0</v>
      </c>
      <c r="E25" s="114"/>
      <c r="F25" s="101"/>
      <c r="G25" s="402">
        <f t="shared" si="3"/>
        <v>2018</v>
      </c>
      <c r="H25" s="389" t="s">
        <v>223</v>
      </c>
      <c r="I25" s="397"/>
      <c r="J25" s="398"/>
      <c r="K25" s="392"/>
      <c r="L25" s="392"/>
      <c r="M25" s="392"/>
      <c r="N25" s="393"/>
      <c r="O25" s="393"/>
      <c r="P25" s="394"/>
      <c r="Q25" s="394"/>
      <c r="R25" s="394"/>
      <c r="S25" s="40" t="b">
        <f t="shared" si="1"/>
        <v>1</v>
      </c>
      <c r="T25" s="384" t="str">
        <f t="shared" si="2"/>
        <v>No</v>
      </c>
    </row>
    <row r="26" spans="1:20" s="266" customFormat="1" ht="15" x14ac:dyDescent="0.25">
      <c r="A26" s="48">
        <v>19</v>
      </c>
      <c r="B26" s="114"/>
      <c r="C26" s="114"/>
      <c r="D26" s="114">
        <f t="shared" si="0"/>
        <v>0</v>
      </c>
      <c r="E26" s="114"/>
      <c r="F26" s="101"/>
      <c r="G26" s="402">
        <f t="shared" si="3"/>
        <v>2018</v>
      </c>
      <c r="H26" s="389" t="s">
        <v>224</v>
      </c>
      <c r="I26" s="397"/>
      <c r="J26" s="398"/>
      <c r="K26" s="392"/>
      <c r="L26" s="392"/>
      <c r="M26" s="392"/>
      <c r="N26" s="393"/>
      <c r="O26" s="393"/>
      <c r="P26" s="394"/>
      <c r="Q26" s="394"/>
      <c r="R26" s="394"/>
      <c r="S26" s="40" t="b">
        <f t="shared" si="1"/>
        <v>1</v>
      </c>
      <c r="T26" s="384" t="str">
        <f t="shared" si="2"/>
        <v>No</v>
      </c>
    </row>
    <row r="27" spans="1:20" s="266" customFormat="1" ht="15" x14ac:dyDescent="0.25">
      <c r="A27" s="48">
        <v>20</v>
      </c>
      <c r="B27" s="114"/>
      <c r="C27" s="114"/>
      <c r="D27" s="114">
        <f t="shared" si="0"/>
        <v>0</v>
      </c>
      <c r="E27" s="114"/>
      <c r="F27" s="101"/>
      <c r="G27" s="402">
        <f t="shared" si="3"/>
        <v>2018</v>
      </c>
      <c r="H27" s="389" t="s">
        <v>225</v>
      </c>
      <c r="I27" s="397"/>
      <c r="J27" s="398"/>
      <c r="K27" s="392"/>
      <c r="L27" s="392"/>
      <c r="M27" s="392"/>
      <c r="N27" s="393"/>
      <c r="O27" s="393"/>
      <c r="P27" s="394"/>
      <c r="Q27" s="394"/>
      <c r="R27" s="394"/>
      <c r="S27" s="40" t="b">
        <f t="shared" si="1"/>
        <v>1</v>
      </c>
      <c r="T27" s="384" t="str">
        <f t="shared" si="2"/>
        <v>No</v>
      </c>
    </row>
    <row r="28" spans="1:20" s="266" customFormat="1" ht="15" x14ac:dyDescent="0.25">
      <c r="A28" s="283">
        <v>21</v>
      </c>
      <c r="B28" s="114"/>
      <c r="C28" s="114"/>
      <c r="D28" s="114">
        <f t="shared" si="0"/>
        <v>0</v>
      </c>
      <c r="E28" s="114"/>
      <c r="F28" s="101"/>
      <c r="G28" s="402">
        <f t="shared" si="3"/>
        <v>2018</v>
      </c>
      <c r="H28" s="389" t="s">
        <v>226</v>
      </c>
      <c r="I28" s="397"/>
      <c r="J28" s="398"/>
      <c r="K28" s="392"/>
      <c r="L28" s="392"/>
      <c r="M28" s="392"/>
      <c r="N28" s="393"/>
      <c r="O28" s="393"/>
      <c r="P28" s="394"/>
      <c r="Q28" s="394"/>
      <c r="R28" s="394"/>
      <c r="S28" s="40" t="b">
        <f t="shared" si="1"/>
        <v>1</v>
      </c>
      <c r="T28" s="384" t="str">
        <f t="shared" si="2"/>
        <v>No</v>
      </c>
    </row>
    <row r="29" spans="1:20" s="266" customFormat="1" ht="15" x14ac:dyDescent="0.25">
      <c r="A29" s="283">
        <v>22</v>
      </c>
      <c r="B29" s="114"/>
      <c r="C29" s="114"/>
      <c r="D29" s="114">
        <f t="shared" si="0"/>
        <v>0</v>
      </c>
      <c r="E29" s="114"/>
      <c r="F29" s="101"/>
      <c r="G29" s="402">
        <f t="shared" si="3"/>
        <v>2018</v>
      </c>
      <c r="H29" s="389" t="s">
        <v>227</v>
      </c>
      <c r="I29" s="397"/>
      <c r="J29" s="398"/>
      <c r="K29" s="392"/>
      <c r="L29" s="392"/>
      <c r="M29" s="392"/>
      <c r="N29" s="393"/>
      <c r="O29" s="393"/>
      <c r="P29" s="394"/>
      <c r="Q29" s="394"/>
      <c r="R29" s="394"/>
      <c r="S29" s="40" t="b">
        <f t="shared" si="1"/>
        <v>1</v>
      </c>
      <c r="T29" s="384" t="str">
        <f t="shared" si="2"/>
        <v>No</v>
      </c>
    </row>
    <row r="30" spans="1:20" s="266" customFormat="1" ht="15" x14ac:dyDescent="0.25">
      <c r="A30" s="283">
        <v>23</v>
      </c>
      <c r="B30" s="114"/>
      <c r="C30" s="114"/>
      <c r="D30" s="114">
        <f t="shared" si="0"/>
        <v>0</v>
      </c>
      <c r="E30" s="114"/>
      <c r="F30" s="101"/>
      <c r="G30" s="402">
        <f t="shared" si="3"/>
        <v>2018</v>
      </c>
      <c r="H30" s="389" t="s">
        <v>228</v>
      </c>
      <c r="I30" s="397"/>
      <c r="J30" s="398"/>
      <c r="K30" s="392"/>
      <c r="L30" s="392"/>
      <c r="M30" s="392"/>
      <c r="N30" s="393"/>
      <c r="O30" s="393"/>
      <c r="P30" s="394"/>
      <c r="Q30" s="394"/>
      <c r="R30" s="394"/>
      <c r="S30" s="40" t="b">
        <f t="shared" si="1"/>
        <v>1</v>
      </c>
      <c r="T30" s="384" t="str">
        <f t="shared" si="2"/>
        <v>No</v>
      </c>
    </row>
    <row r="31" spans="1:20" s="266" customFormat="1" ht="15" x14ac:dyDescent="0.25">
      <c r="A31" s="283">
        <v>24</v>
      </c>
      <c r="B31" s="114"/>
      <c r="C31" s="114"/>
      <c r="D31" s="114">
        <f t="shared" si="0"/>
        <v>0</v>
      </c>
      <c r="E31" s="114"/>
      <c r="F31" s="101"/>
      <c r="G31" s="402">
        <f t="shared" si="3"/>
        <v>2018</v>
      </c>
      <c r="H31" s="389" t="s">
        <v>229</v>
      </c>
      <c r="I31" s="397"/>
      <c r="J31" s="398"/>
      <c r="K31" s="392"/>
      <c r="L31" s="392"/>
      <c r="M31" s="392"/>
      <c r="N31" s="393"/>
      <c r="O31" s="393"/>
      <c r="P31" s="394"/>
      <c r="Q31" s="394"/>
      <c r="R31" s="394"/>
      <c r="S31" s="40" t="b">
        <f t="shared" si="1"/>
        <v>1</v>
      </c>
      <c r="T31" s="384" t="str">
        <f t="shared" si="2"/>
        <v>No</v>
      </c>
    </row>
    <row r="32" spans="1:20" s="266" customFormat="1" ht="15" x14ac:dyDescent="0.25">
      <c r="A32" s="283">
        <v>25</v>
      </c>
      <c r="B32" s="114"/>
      <c r="C32" s="114"/>
      <c r="D32" s="114">
        <f t="shared" si="0"/>
        <v>0</v>
      </c>
      <c r="E32" s="114"/>
      <c r="F32" s="101"/>
      <c r="G32" s="402">
        <f t="shared" si="3"/>
        <v>2018</v>
      </c>
      <c r="H32" s="389" t="s">
        <v>230</v>
      </c>
      <c r="I32" s="397"/>
      <c r="J32" s="398"/>
      <c r="K32" s="392"/>
      <c r="L32" s="392"/>
      <c r="M32" s="392"/>
      <c r="N32" s="393"/>
      <c r="O32" s="393"/>
      <c r="P32" s="394"/>
      <c r="Q32" s="394"/>
      <c r="R32" s="394"/>
      <c r="S32" s="40" t="b">
        <f t="shared" si="1"/>
        <v>1</v>
      </c>
      <c r="T32" s="384" t="str">
        <f t="shared" si="2"/>
        <v>No</v>
      </c>
    </row>
    <row r="33" spans="1:20" s="266" customFormat="1" ht="15" x14ac:dyDescent="0.25">
      <c r="A33" s="283">
        <v>26</v>
      </c>
      <c r="B33" s="114"/>
      <c r="C33" s="114"/>
      <c r="D33" s="114">
        <f t="shared" si="0"/>
        <v>0</v>
      </c>
      <c r="E33" s="114"/>
      <c r="F33" s="101"/>
      <c r="G33" s="402">
        <f t="shared" si="3"/>
        <v>2018</v>
      </c>
      <c r="H33" s="389" t="s">
        <v>231</v>
      </c>
      <c r="I33" s="397"/>
      <c r="J33" s="398"/>
      <c r="K33" s="392"/>
      <c r="L33" s="392"/>
      <c r="M33" s="392"/>
      <c r="N33" s="393"/>
      <c r="O33" s="393"/>
      <c r="P33" s="394"/>
      <c r="Q33" s="394"/>
      <c r="R33" s="394"/>
      <c r="S33" s="40" t="b">
        <f t="shared" si="1"/>
        <v>1</v>
      </c>
      <c r="T33" s="384" t="str">
        <f t="shared" si="2"/>
        <v>No</v>
      </c>
    </row>
    <row r="34" spans="1:20" s="266" customFormat="1" ht="15" x14ac:dyDescent="0.25">
      <c r="A34" s="283">
        <v>27</v>
      </c>
      <c r="B34" s="114"/>
      <c r="C34" s="114"/>
      <c r="D34" s="114">
        <f t="shared" si="0"/>
        <v>0</v>
      </c>
      <c r="E34" s="114"/>
      <c r="F34" s="101"/>
      <c r="G34" s="402">
        <f t="shared" si="3"/>
        <v>2018</v>
      </c>
      <c r="H34" s="389" t="s">
        <v>232</v>
      </c>
      <c r="I34" s="397"/>
      <c r="J34" s="398"/>
      <c r="K34" s="392"/>
      <c r="L34" s="392"/>
      <c r="M34" s="392"/>
      <c r="N34" s="393"/>
      <c r="O34" s="393"/>
      <c r="P34" s="394"/>
      <c r="Q34" s="394"/>
      <c r="R34" s="394"/>
      <c r="S34" s="40" t="b">
        <f t="shared" si="1"/>
        <v>1</v>
      </c>
      <c r="T34" s="384" t="str">
        <f t="shared" si="2"/>
        <v>No</v>
      </c>
    </row>
    <row r="35" spans="1:20" s="266" customFormat="1" ht="15" x14ac:dyDescent="0.25">
      <c r="A35" s="283">
        <v>28</v>
      </c>
      <c r="B35" s="114"/>
      <c r="C35" s="114"/>
      <c r="D35" s="114">
        <f t="shared" si="0"/>
        <v>0</v>
      </c>
      <c r="E35" s="114"/>
      <c r="F35" s="101"/>
      <c r="G35" s="402">
        <f t="shared" si="3"/>
        <v>2018</v>
      </c>
      <c r="H35" s="389" t="s">
        <v>233</v>
      </c>
      <c r="I35" s="397"/>
      <c r="J35" s="398"/>
      <c r="K35" s="392"/>
      <c r="L35" s="392"/>
      <c r="M35" s="392"/>
      <c r="N35" s="393"/>
      <c r="O35" s="393"/>
      <c r="P35" s="394"/>
      <c r="Q35" s="394"/>
      <c r="R35" s="394"/>
      <c r="S35" s="40" t="b">
        <f t="shared" si="1"/>
        <v>1</v>
      </c>
      <c r="T35" s="384" t="str">
        <f t="shared" si="2"/>
        <v>No</v>
      </c>
    </row>
    <row r="36" spans="1:20" s="266" customFormat="1" ht="15" x14ac:dyDescent="0.25">
      <c r="A36" s="283">
        <v>29</v>
      </c>
      <c r="B36" s="114"/>
      <c r="C36" s="114"/>
      <c r="D36" s="114">
        <f t="shared" si="0"/>
        <v>0</v>
      </c>
      <c r="E36" s="114"/>
      <c r="F36" s="101"/>
      <c r="G36" s="402">
        <f t="shared" si="3"/>
        <v>2018</v>
      </c>
      <c r="H36" s="389" t="s">
        <v>234</v>
      </c>
      <c r="I36" s="397"/>
      <c r="J36" s="398"/>
      <c r="K36" s="392"/>
      <c r="L36" s="392"/>
      <c r="M36" s="392"/>
      <c r="N36" s="404"/>
      <c r="O36" s="404"/>
      <c r="P36" s="404"/>
      <c r="Q36" s="404"/>
      <c r="R36" s="404"/>
      <c r="S36" s="40" t="b">
        <f t="shared" si="1"/>
        <v>1</v>
      </c>
      <c r="T36" s="384" t="str">
        <f t="shared" si="2"/>
        <v>No</v>
      </c>
    </row>
    <row r="37" spans="1:20" s="266" customFormat="1" ht="15" x14ac:dyDescent="0.25">
      <c r="A37" s="283">
        <v>30</v>
      </c>
      <c r="B37" s="114"/>
      <c r="C37" s="114"/>
      <c r="D37" s="114">
        <f t="shared" si="0"/>
        <v>0</v>
      </c>
      <c r="E37" s="114"/>
      <c r="F37" s="101"/>
      <c r="G37" s="402">
        <f t="shared" si="3"/>
        <v>2018</v>
      </c>
      <c r="H37" s="389" t="s">
        <v>235</v>
      </c>
      <c r="I37" s="397"/>
      <c r="J37" s="398"/>
      <c r="K37" s="392"/>
      <c r="L37" s="392"/>
      <c r="M37" s="392"/>
      <c r="N37" s="404"/>
      <c r="O37" s="404"/>
      <c r="P37" s="404"/>
      <c r="Q37" s="404"/>
      <c r="R37" s="404"/>
      <c r="S37" s="40" t="b">
        <f t="shared" si="1"/>
        <v>1</v>
      </c>
      <c r="T37" s="384" t="str">
        <f t="shared" si="2"/>
        <v>No</v>
      </c>
    </row>
    <row r="38" spans="1:20" s="266" customFormat="1" ht="15" x14ac:dyDescent="0.25">
      <c r="A38" s="283">
        <v>31</v>
      </c>
      <c r="B38" s="114"/>
      <c r="C38" s="114"/>
      <c r="D38" s="114">
        <f t="shared" si="0"/>
        <v>0</v>
      </c>
      <c r="E38" s="114"/>
      <c r="F38" s="101"/>
      <c r="G38" s="402">
        <f t="shared" si="3"/>
        <v>2018</v>
      </c>
      <c r="H38" s="389" t="s">
        <v>236</v>
      </c>
      <c r="I38" s="397"/>
      <c r="J38" s="398"/>
      <c r="K38" s="392"/>
      <c r="L38" s="392"/>
      <c r="M38" s="392"/>
      <c r="N38" s="404"/>
      <c r="O38" s="404"/>
      <c r="P38" s="404"/>
      <c r="Q38" s="404"/>
      <c r="R38" s="404"/>
      <c r="S38" s="40" t="b">
        <f t="shared" si="1"/>
        <v>1</v>
      </c>
      <c r="T38" s="384" t="str">
        <f t="shared" si="2"/>
        <v>No</v>
      </c>
    </row>
    <row r="39" spans="1:20" s="266" customFormat="1" ht="15" x14ac:dyDescent="0.25">
      <c r="A39" s="283">
        <v>32</v>
      </c>
      <c r="B39" s="114"/>
      <c r="C39" s="114"/>
      <c r="D39" s="114">
        <f t="shared" si="0"/>
        <v>0</v>
      </c>
      <c r="E39" s="114"/>
      <c r="F39" s="101"/>
      <c r="G39" s="402">
        <f t="shared" si="3"/>
        <v>2018</v>
      </c>
      <c r="H39" s="389" t="s">
        <v>237</v>
      </c>
      <c r="I39" s="397"/>
      <c r="J39" s="398"/>
      <c r="K39" s="392"/>
      <c r="L39" s="392"/>
      <c r="M39" s="392"/>
      <c r="N39" s="404"/>
      <c r="O39" s="404"/>
      <c r="P39" s="404"/>
      <c r="Q39" s="404"/>
      <c r="R39" s="404"/>
      <c r="S39" s="40" t="b">
        <f t="shared" si="1"/>
        <v>1</v>
      </c>
      <c r="T39" s="384" t="str">
        <f t="shared" si="2"/>
        <v>No</v>
      </c>
    </row>
    <row r="40" spans="1:20" s="266" customFormat="1" ht="15" x14ac:dyDescent="0.25">
      <c r="A40" s="283">
        <v>33</v>
      </c>
      <c r="B40" s="114"/>
      <c r="C40" s="114"/>
      <c r="D40" s="114">
        <f t="shared" si="0"/>
        <v>0</v>
      </c>
      <c r="E40" s="114"/>
      <c r="F40" s="101"/>
      <c r="G40" s="402">
        <f t="shared" si="3"/>
        <v>2018</v>
      </c>
      <c r="H40" s="389" t="s">
        <v>238</v>
      </c>
      <c r="I40" s="397"/>
      <c r="J40" s="398"/>
      <c r="K40" s="392"/>
      <c r="L40" s="392"/>
      <c r="M40" s="392"/>
      <c r="N40" s="404"/>
      <c r="O40" s="404"/>
      <c r="P40" s="404"/>
      <c r="Q40" s="404"/>
      <c r="R40" s="404"/>
      <c r="S40" s="40" t="b">
        <f t="shared" si="1"/>
        <v>1</v>
      </c>
      <c r="T40" s="384" t="str">
        <f t="shared" si="2"/>
        <v>No</v>
      </c>
    </row>
    <row r="41" spans="1:20" s="266" customFormat="1" ht="15" x14ac:dyDescent="0.25">
      <c r="A41" s="283">
        <v>34</v>
      </c>
      <c r="B41" s="114"/>
      <c r="C41" s="114"/>
      <c r="D41" s="114">
        <f t="shared" si="0"/>
        <v>0</v>
      </c>
      <c r="E41" s="114"/>
      <c r="F41" s="101"/>
      <c r="G41" s="402">
        <f t="shared" si="3"/>
        <v>2018</v>
      </c>
      <c r="H41" s="389" t="s">
        <v>239</v>
      </c>
      <c r="I41" s="397"/>
      <c r="J41" s="398"/>
      <c r="K41" s="392"/>
      <c r="L41" s="392"/>
      <c r="M41" s="392"/>
      <c r="N41" s="404"/>
      <c r="O41" s="404"/>
      <c r="P41" s="404"/>
      <c r="Q41" s="404"/>
      <c r="R41" s="404"/>
      <c r="S41" s="40" t="b">
        <f t="shared" si="1"/>
        <v>1</v>
      </c>
      <c r="T41" s="384" t="str">
        <f t="shared" si="2"/>
        <v>No</v>
      </c>
    </row>
    <row r="42" spans="1:20" s="266" customFormat="1" ht="15" x14ac:dyDescent="0.25">
      <c r="A42" s="283">
        <v>35</v>
      </c>
      <c r="B42" s="114"/>
      <c r="C42" s="114"/>
      <c r="D42" s="114">
        <f t="shared" si="0"/>
        <v>0</v>
      </c>
      <c r="E42" s="114"/>
      <c r="F42" s="101"/>
      <c r="G42" s="402">
        <f t="shared" si="3"/>
        <v>2018</v>
      </c>
      <c r="H42" s="389" t="s">
        <v>240</v>
      </c>
      <c r="I42" s="397"/>
      <c r="J42" s="398"/>
      <c r="K42" s="392"/>
      <c r="L42" s="392"/>
      <c r="M42" s="392"/>
      <c r="N42" s="404"/>
      <c r="O42" s="404"/>
      <c r="P42" s="404"/>
      <c r="Q42" s="404"/>
      <c r="R42" s="404"/>
      <c r="S42" s="40" t="b">
        <f t="shared" si="1"/>
        <v>1</v>
      </c>
      <c r="T42" s="384" t="str">
        <f t="shared" si="2"/>
        <v>No</v>
      </c>
    </row>
    <row r="43" spans="1:20" s="266" customFormat="1" ht="15" x14ac:dyDescent="0.25">
      <c r="A43" s="283">
        <v>36</v>
      </c>
      <c r="B43" s="114"/>
      <c r="C43" s="114"/>
      <c r="D43" s="114">
        <f t="shared" si="0"/>
        <v>0</v>
      </c>
      <c r="E43" s="114"/>
      <c r="F43" s="101"/>
      <c r="G43" s="402">
        <f t="shared" si="3"/>
        <v>2018</v>
      </c>
      <c r="H43" s="389" t="s">
        <v>241</v>
      </c>
      <c r="I43" s="397"/>
      <c r="J43" s="398"/>
      <c r="K43" s="392"/>
      <c r="L43" s="392"/>
      <c r="M43" s="392"/>
      <c r="N43" s="404"/>
      <c r="O43" s="404"/>
      <c r="P43" s="404"/>
      <c r="Q43" s="404"/>
      <c r="R43" s="404"/>
      <c r="S43" s="40" t="b">
        <f t="shared" si="1"/>
        <v>1</v>
      </c>
      <c r="T43" s="384" t="str">
        <f t="shared" si="2"/>
        <v>No</v>
      </c>
    </row>
    <row r="44" spans="1:20" s="266" customFormat="1" ht="15" x14ac:dyDescent="0.25">
      <c r="A44" s="283">
        <v>37</v>
      </c>
      <c r="B44" s="114"/>
      <c r="C44" s="114"/>
      <c r="D44" s="114">
        <f t="shared" si="0"/>
        <v>0</v>
      </c>
      <c r="E44" s="114"/>
      <c r="F44" s="101"/>
      <c r="G44" s="402">
        <f t="shared" si="3"/>
        <v>2018</v>
      </c>
      <c r="H44" s="389" t="s">
        <v>242</v>
      </c>
      <c r="I44" s="397"/>
      <c r="J44" s="398"/>
      <c r="K44" s="392"/>
      <c r="L44" s="392"/>
      <c r="M44" s="392"/>
      <c r="N44" s="404"/>
      <c r="O44" s="404"/>
      <c r="P44" s="404"/>
      <c r="Q44" s="404"/>
      <c r="R44" s="404"/>
      <c r="S44" s="40" t="b">
        <f t="shared" si="1"/>
        <v>1</v>
      </c>
      <c r="T44" s="384" t="str">
        <f t="shared" si="2"/>
        <v>No</v>
      </c>
    </row>
    <row r="45" spans="1:20" s="266" customFormat="1" ht="15" x14ac:dyDescent="0.25">
      <c r="A45" s="283">
        <v>38</v>
      </c>
      <c r="B45" s="114"/>
      <c r="C45" s="114"/>
      <c r="D45" s="114">
        <f t="shared" si="0"/>
        <v>0</v>
      </c>
      <c r="E45" s="114"/>
      <c r="F45" s="101"/>
      <c r="G45" s="402">
        <f t="shared" si="3"/>
        <v>2018</v>
      </c>
      <c r="H45" s="389" t="s">
        <v>243</v>
      </c>
      <c r="I45" s="397"/>
      <c r="J45" s="398"/>
      <c r="K45" s="392"/>
      <c r="L45" s="392"/>
      <c r="M45" s="392"/>
      <c r="N45" s="404"/>
      <c r="O45" s="404"/>
      <c r="P45" s="404"/>
      <c r="Q45" s="404"/>
      <c r="R45" s="404"/>
      <c r="S45" s="40" t="b">
        <f t="shared" si="1"/>
        <v>1</v>
      </c>
      <c r="T45" s="384" t="str">
        <f t="shared" si="2"/>
        <v>No</v>
      </c>
    </row>
    <row r="46" spans="1:20" s="266" customFormat="1" ht="15" x14ac:dyDescent="0.25">
      <c r="A46" s="283">
        <v>39</v>
      </c>
      <c r="B46" s="114"/>
      <c r="C46" s="114"/>
      <c r="D46" s="114">
        <f t="shared" si="0"/>
        <v>0</v>
      </c>
      <c r="E46" s="114"/>
      <c r="F46" s="101"/>
      <c r="G46" s="402">
        <f t="shared" si="3"/>
        <v>2018</v>
      </c>
      <c r="H46" s="389" t="s">
        <v>244</v>
      </c>
      <c r="I46" s="397"/>
      <c r="J46" s="398"/>
      <c r="K46" s="392"/>
      <c r="L46" s="392"/>
      <c r="M46" s="392"/>
      <c r="N46" s="404"/>
      <c r="O46" s="404"/>
      <c r="P46" s="404"/>
      <c r="Q46" s="404"/>
      <c r="R46" s="404"/>
      <c r="S46" s="40" t="b">
        <f t="shared" si="1"/>
        <v>1</v>
      </c>
      <c r="T46" s="384" t="str">
        <f t="shared" si="2"/>
        <v>No</v>
      </c>
    </row>
    <row r="47" spans="1:20" s="266" customFormat="1" ht="15" x14ac:dyDescent="0.25">
      <c r="A47" s="283">
        <v>40</v>
      </c>
      <c r="B47" s="114"/>
      <c r="C47" s="114"/>
      <c r="D47" s="114">
        <f t="shared" si="0"/>
        <v>0</v>
      </c>
      <c r="E47" s="114"/>
      <c r="F47" s="101"/>
      <c r="G47" s="402">
        <f t="shared" si="3"/>
        <v>2018</v>
      </c>
      <c r="H47" s="389" t="s">
        <v>245</v>
      </c>
      <c r="I47" s="397"/>
      <c r="J47" s="398"/>
      <c r="K47" s="392"/>
      <c r="L47" s="392"/>
      <c r="M47" s="392"/>
      <c r="N47" s="404"/>
      <c r="O47" s="404"/>
      <c r="P47" s="404"/>
      <c r="Q47" s="404"/>
      <c r="R47" s="404"/>
      <c r="S47" s="40" t="b">
        <f t="shared" si="1"/>
        <v>1</v>
      </c>
      <c r="T47" s="384" t="str">
        <f t="shared" si="2"/>
        <v>No</v>
      </c>
    </row>
    <row r="48" spans="1:20" s="266" customFormat="1" ht="15" x14ac:dyDescent="0.25">
      <c r="A48" s="283">
        <v>41</v>
      </c>
      <c r="B48" s="114"/>
      <c r="C48" s="114"/>
      <c r="D48" s="114">
        <f t="shared" si="0"/>
        <v>0</v>
      </c>
      <c r="E48" s="114"/>
      <c r="F48" s="101"/>
      <c r="G48" s="402">
        <f t="shared" si="3"/>
        <v>2018</v>
      </c>
      <c r="H48" s="389" t="s">
        <v>246</v>
      </c>
      <c r="I48" s="397"/>
      <c r="J48" s="398"/>
      <c r="K48" s="392"/>
      <c r="L48" s="392"/>
      <c r="M48" s="392"/>
      <c r="N48" s="404"/>
      <c r="O48" s="404"/>
      <c r="P48" s="404"/>
      <c r="Q48" s="404"/>
      <c r="R48" s="404"/>
      <c r="S48" s="40" t="b">
        <f t="shared" si="1"/>
        <v>1</v>
      </c>
      <c r="T48" s="384" t="str">
        <f t="shared" si="2"/>
        <v>No</v>
      </c>
    </row>
    <row r="49" spans="1:20" s="266" customFormat="1" ht="15" x14ac:dyDescent="0.25">
      <c r="A49" s="283">
        <v>42</v>
      </c>
      <c r="B49" s="114"/>
      <c r="C49" s="114"/>
      <c r="D49" s="114">
        <f t="shared" si="0"/>
        <v>0</v>
      </c>
      <c r="E49" s="114"/>
      <c r="F49" s="101"/>
      <c r="G49" s="402">
        <f t="shared" si="3"/>
        <v>2018</v>
      </c>
      <c r="H49" s="389" t="s">
        <v>247</v>
      </c>
      <c r="I49" s="397"/>
      <c r="J49" s="398"/>
      <c r="K49" s="392"/>
      <c r="L49" s="392"/>
      <c r="M49" s="392"/>
      <c r="N49" s="404"/>
      <c r="O49" s="404"/>
      <c r="P49" s="404"/>
      <c r="Q49" s="404"/>
      <c r="R49" s="404"/>
      <c r="S49" s="40" t="b">
        <f t="shared" si="1"/>
        <v>1</v>
      </c>
      <c r="T49" s="384" t="str">
        <f t="shared" si="2"/>
        <v>No</v>
      </c>
    </row>
    <row r="50" spans="1:20" s="266" customFormat="1" ht="15" x14ac:dyDescent="0.25">
      <c r="A50" s="283">
        <v>43</v>
      </c>
      <c r="B50" s="114"/>
      <c r="C50" s="114"/>
      <c r="D50" s="114">
        <f t="shared" si="0"/>
        <v>0</v>
      </c>
      <c r="E50" s="114"/>
      <c r="F50" s="101"/>
      <c r="G50" s="402">
        <f t="shared" si="3"/>
        <v>2018</v>
      </c>
      <c r="H50" s="389" t="s">
        <v>248</v>
      </c>
      <c r="I50" s="397"/>
      <c r="J50" s="398"/>
      <c r="K50" s="392"/>
      <c r="L50" s="392"/>
      <c r="M50" s="392"/>
      <c r="N50" s="404"/>
      <c r="O50" s="404"/>
      <c r="P50" s="404"/>
      <c r="Q50" s="404"/>
      <c r="R50" s="404"/>
      <c r="S50" s="40" t="b">
        <f t="shared" si="1"/>
        <v>1</v>
      </c>
      <c r="T50" s="384" t="str">
        <f t="shared" si="2"/>
        <v>No</v>
      </c>
    </row>
    <row r="51" spans="1:20" s="266" customFormat="1" ht="15" x14ac:dyDescent="0.25">
      <c r="A51" s="283">
        <v>44</v>
      </c>
      <c r="B51" s="114"/>
      <c r="C51" s="114"/>
      <c r="D51" s="114">
        <f t="shared" si="0"/>
        <v>0</v>
      </c>
      <c r="E51" s="114"/>
      <c r="F51" s="101"/>
      <c r="G51" s="402">
        <f t="shared" si="3"/>
        <v>2018</v>
      </c>
      <c r="H51" s="389" t="s">
        <v>249</v>
      </c>
      <c r="I51" s="397"/>
      <c r="J51" s="398"/>
      <c r="K51" s="392"/>
      <c r="L51" s="392"/>
      <c r="M51" s="392"/>
      <c r="N51" s="404"/>
      <c r="O51" s="404"/>
      <c r="P51" s="404"/>
      <c r="Q51" s="404"/>
      <c r="R51" s="404"/>
      <c r="S51" s="40" t="b">
        <f t="shared" si="1"/>
        <v>1</v>
      </c>
      <c r="T51" s="384" t="str">
        <f t="shared" si="2"/>
        <v>No</v>
      </c>
    </row>
    <row r="52" spans="1:20" s="266" customFormat="1" ht="15" x14ac:dyDescent="0.25">
      <c r="A52" s="283">
        <v>45</v>
      </c>
      <c r="B52" s="114"/>
      <c r="C52" s="114"/>
      <c r="D52" s="114">
        <f t="shared" si="0"/>
        <v>0</v>
      </c>
      <c r="E52" s="114"/>
      <c r="F52" s="101"/>
      <c r="G52" s="402">
        <f t="shared" si="3"/>
        <v>2018</v>
      </c>
      <c r="H52" s="389" t="s">
        <v>250</v>
      </c>
      <c r="I52" s="397"/>
      <c r="J52" s="398"/>
      <c r="K52" s="392"/>
      <c r="L52" s="392"/>
      <c r="M52" s="392"/>
      <c r="N52" s="404"/>
      <c r="O52" s="404"/>
      <c r="P52" s="404"/>
      <c r="Q52" s="404"/>
      <c r="R52" s="404"/>
      <c r="S52" s="40" t="b">
        <f t="shared" si="1"/>
        <v>1</v>
      </c>
      <c r="T52" s="384" t="str">
        <f t="shared" si="2"/>
        <v>No</v>
      </c>
    </row>
    <row r="53" spans="1:20" s="266" customFormat="1" ht="15" x14ac:dyDescent="0.25">
      <c r="A53" s="283">
        <v>46</v>
      </c>
      <c r="B53" s="114"/>
      <c r="C53" s="114"/>
      <c r="D53" s="114">
        <f t="shared" si="0"/>
        <v>0</v>
      </c>
      <c r="E53" s="114"/>
      <c r="F53" s="101"/>
      <c r="G53" s="402">
        <f t="shared" si="3"/>
        <v>2018</v>
      </c>
      <c r="H53" s="389" t="s">
        <v>251</v>
      </c>
      <c r="I53" s="397"/>
      <c r="J53" s="398"/>
      <c r="K53" s="392"/>
      <c r="L53" s="392"/>
      <c r="M53" s="392"/>
      <c r="N53" s="404"/>
      <c r="O53" s="404"/>
      <c r="P53" s="404"/>
      <c r="Q53" s="404"/>
      <c r="R53" s="404"/>
      <c r="S53" s="40" t="b">
        <f t="shared" si="1"/>
        <v>1</v>
      </c>
      <c r="T53" s="384" t="str">
        <f t="shared" si="2"/>
        <v>No</v>
      </c>
    </row>
    <row r="54" spans="1:20" s="266" customFormat="1" ht="15" x14ac:dyDescent="0.25">
      <c r="A54" s="283">
        <v>47</v>
      </c>
      <c r="B54" s="114"/>
      <c r="C54" s="114"/>
      <c r="D54" s="114">
        <f t="shared" si="0"/>
        <v>0</v>
      </c>
      <c r="E54" s="114"/>
      <c r="F54" s="101"/>
      <c r="G54" s="402">
        <f t="shared" si="3"/>
        <v>2018</v>
      </c>
      <c r="H54" s="389" t="s">
        <v>252</v>
      </c>
      <c r="I54" s="397"/>
      <c r="J54" s="398"/>
      <c r="K54" s="392"/>
      <c r="L54" s="392"/>
      <c r="M54" s="392"/>
      <c r="N54" s="404"/>
      <c r="O54" s="404"/>
      <c r="P54" s="404"/>
      <c r="Q54" s="404"/>
      <c r="R54" s="404"/>
      <c r="S54" s="40" t="b">
        <f t="shared" si="1"/>
        <v>1</v>
      </c>
      <c r="T54" s="384" t="str">
        <f t="shared" si="2"/>
        <v>No</v>
      </c>
    </row>
    <row r="55" spans="1:20" s="266" customFormat="1" ht="15" x14ac:dyDescent="0.25">
      <c r="A55" s="283">
        <v>48</v>
      </c>
      <c r="B55" s="114"/>
      <c r="C55" s="114"/>
      <c r="D55" s="114">
        <f t="shared" si="0"/>
        <v>0</v>
      </c>
      <c r="E55" s="114"/>
      <c r="F55" s="101"/>
      <c r="G55" s="402">
        <f t="shared" si="3"/>
        <v>2018</v>
      </c>
      <c r="H55" s="389" t="s">
        <v>253</v>
      </c>
      <c r="I55" s="397"/>
      <c r="J55" s="398"/>
      <c r="K55" s="392"/>
      <c r="L55" s="392"/>
      <c r="M55" s="392"/>
      <c r="N55" s="404"/>
      <c r="O55" s="404"/>
      <c r="P55" s="404"/>
      <c r="Q55" s="404"/>
      <c r="R55" s="404"/>
      <c r="S55" s="40" t="b">
        <f t="shared" si="1"/>
        <v>1</v>
      </c>
      <c r="T55" s="384" t="str">
        <f t="shared" si="2"/>
        <v>No</v>
      </c>
    </row>
    <row r="56" spans="1:20" s="266" customFormat="1" ht="15" x14ac:dyDescent="0.25">
      <c r="A56" s="283">
        <v>49</v>
      </c>
      <c r="B56" s="114"/>
      <c r="C56" s="114"/>
      <c r="D56" s="114">
        <f t="shared" si="0"/>
        <v>0</v>
      </c>
      <c r="E56" s="114"/>
      <c r="F56" s="101"/>
      <c r="G56" s="402">
        <f t="shared" si="3"/>
        <v>2018</v>
      </c>
      <c r="H56" s="389" t="s">
        <v>254</v>
      </c>
      <c r="I56" s="397"/>
      <c r="J56" s="398"/>
      <c r="K56" s="392"/>
      <c r="L56" s="392"/>
      <c r="M56" s="392"/>
      <c r="N56" s="404"/>
      <c r="O56" s="404"/>
      <c r="P56" s="404"/>
      <c r="Q56" s="404"/>
      <c r="R56" s="404"/>
      <c r="S56" s="40" t="b">
        <f t="shared" si="1"/>
        <v>1</v>
      </c>
      <c r="T56" s="384" t="str">
        <f t="shared" si="2"/>
        <v>No</v>
      </c>
    </row>
    <row r="57" spans="1:20" s="266" customFormat="1" ht="15" x14ac:dyDescent="0.25">
      <c r="A57" s="283">
        <v>50</v>
      </c>
      <c r="B57" s="114"/>
      <c r="C57" s="114"/>
      <c r="D57" s="114">
        <f t="shared" si="0"/>
        <v>0</v>
      </c>
      <c r="E57" s="114"/>
      <c r="F57" s="101"/>
      <c r="G57" s="402">
        <f t="shared" si="3"/>
        <v>2018</v>
      </c>
      <c r="H57" s="389" t="s">
        <v>255</v>
      </c>
      <c r="I57" s="397"/>
      <c r="J57" s="398"/>
      <c r="K57" s="392"/>
      <c r="L57" s="392"/>
      <c r="M57" s="392"/>
      <c r="N57" s="404"/>
      <c r="O57" s="404"/>
      <c r="P57" s="404"/>
      <c r="Q57" s="404"/>
      <c r="R57" s="404"/>
      <c r="S57" s="40" t="b">
        <f t="shared" si="1"/>
        <v>1</v>
      </c>
      <c r="T57" s="384" t="str">
        <f t="shared" si="2"/>
        <v>No</v>
      </c>
    </row>
    <row r="58" spans="1:20" s="274" customFormat="1" ht="15" x14ac:dyDescent="0.25">
      <c r="A58" s="344">
        <v>51</v>
      </c>
      <c r="B58" s="114"/>
      <c r="C58" s="114"/>
      <c r="D58" s="114">
        <f t="shared" si="0"/>
        <v>0</v>
      </c>
      <c r="E58" s="114"/>
      <c r="F58" s="101"/>
      <c r="G58" s="403">
        <f t="shared" si="3"/>
        <v>2018</v>
      </c>
      <c r="H58" s="405" t="s">
        <v>256</v>
      </c>
      <c r="I58" s="406"/>
      <c r="J58" s="407" t="s">
        <v>289</v>
      </c>
      <c r="K58" s="408"/>
      <c r="L58" s="408"/>
      <c r="M58" s="408"/>
      <c r="N58" s="409">
        <f>SUM(N8:N32)</f>
        <v>0</v>
      </c>
      <c r="O58" s="409">
        <f>SUM(O8:O32)</f>
        <v>0</v>
      </c>
      <c r="P58" s="410"/>
      <c r="Q58" s="409">
        <f>SUM(Q8:Q32)</f>
        <v>0</v>
      </c>
      <c r="R58" s="409">
        <f>SUM(R8:R32)</f>
        <v>0</v>
      </c>
      <c r="S58" s="191" t="s">
        <v>504</v>
      </c>
      <c r="T58" s="384" t="str">
        <f t="shared" si="2"/>
        <v>No</v>
      </c>
    </row>
    <row r="59" spans="1:20" x14ac:dyDescent="0.2">
      <c r="T59" s="26"/>
    </row>
    <row r="60" spans="1:20" x14ac:dyDescent="0.2">
      <c r="T60" s="26"/>
    </row>
    <row r="61" spans="1:20" x14ac:dyDescent="0.2">
      <c r="T61" s="26"/>
    </row>
  </sheetData>
  <sheetProtection password="C0A1" sheet="1" objects="1" scenarios="1" selectLockedCells="1"/>
  <mergeCells count="20">
    <mergeCell ref="F5:F6"/>
    <mergeCell ref="G5:G6"/>
    <mergeCell ref="H5:H6"/>
    <mergeCell ref="I5:I6"/>
    <mergeCell ref="J5:J6"/>
    <mergeCell ref="A5:A6"/>
    <mergeCell ref="B5:B6"/>
    <mergeCell ref="C5:C6"/>
    <mergeCell ref="D5:D6"/>
    <mergeCell ref="E5:E6"/>
    <mergeCell ref="G2:T2"/>
    <mergeCell ref="G3:T3"/>
    <mergeCell ref="P5:P6"/>
    <mergeCell ref="Q5:Q6"/>
    <mergeCell ref="R5:R6"/>
    <mergeCell ref="N5:N6"/>
    <mergeCell ref="O5:O6"/>
    <mergeCell ref="M5:M6"/>
    <mergeCell ref="S5:S6"/>
    <mergeCell ref="K6:L6"/>
  </mergeCells>
  <conditionalFormatting sqref="S8:S57">
    <cfRule type="cellIs" dxfId="41" priority="3" operator="equal">
      <formula>TRUE</formula>
    </cfRule>
    <cfRule type="cellIs" dxfId="40" priority="4" stopIfTrue="1" operator="equal">
      <formula>FALSE</formula>
    </cfRule>
  </conditionalFormatting>
  <dataValidations count="6">
    <dataValidation type="whole" allowBlank="1" showInputMessage="1" showErrorMessage="1" error="Must be a whole number. " sqref="L4:R4">
      <formula1>-999999999999</formula1>
      <formula2>999999999999</formula2>
    </dataValidation>
    <dataValidation type="date" allowBlank="1" showInputMessage="1" showErrorMessage="1" sqref="K8:M57">
      <formula1>1</formula1>
      <formula2>43100</formula2>
    </dataValidation>
    <dataValidation type="whole" allowBlank="1" showInputMessage="1" showErrorMessage="1" sqref="N36:R57 N8:O35">
      <formula1>-999999999999</formula1>
      <formula2>999999999999</formula2>
    </dataValidation>
    <dataValidation type="list" allowBlank="1" showInputMessage="1" showErrorMessage="1" error="Must be a whole number. " sqref="T8:T58">
      <formula1>"Yes, No"</formula1>
    </dataValidation>
    <dataValidation type="list" allowBlank="1" showInputMessage="1" showErrorMessage="1" sqref="T6">
      <formula1>"As Set, All 'Yes'"</formula1>
    </dataValidation>
    <dataValidation allowBlank="1" showInputMessage="1" showErrorMessage="1" error="Must be a whole number. " sqref="T5 S58"/>
  </dataValidations>
  <pageMargins left="0.25" right="0.25" top="0.75" bottom="0.75" header="0.3" footer="0.3"/>
  <pageSetup scale="1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8"/>
  <sheetViews>
    <sheetView workbookViewId="0">
      <pane ySplit="6" topLeftCell="A7" activePane="bottomLeft" state="frozen"/>
      <selection pane="bottomLeft" activeCell="I8" sqref="I8"/>
    </sheetView>
  </sheetViews>
  <sheetFormatPr defaultColWidth="9.140625" defaultRowHeight="12" x14ac:dyDescent="0.2"/>
  <cols>
    <col min="1" max="1" width="8.7109375" style="2" hidden="1" customWidth="1"/>
    <col min="2" max="2" width="17.7109375" style="2" hidden="1" customWidth="1"/>
    <col min="3" max="3" width="7.85546875" style="2" hidden="1" customWidth="1"/>
    <col min="4" max="4" width="7.28515625" style="2" hidden="1" customWidth="1"/>
    <col min="5" max="5" width="8.140625" style="2" hidden="1" customWidth="1"/>
    <col min="6" max="6" width="8" style="2" hidden="1" customWidth="1"/>
    <col min="7" max="7" width="10.7109375" style="2" customWidth="1"/>
    <col min="8" max="8" width="10.7109375" style="12" customWidth="1"/>
    <col min="9" max="9" width="14.7109375" style="2" customWidth="1"/>
    <col min="10" max="10" width="36.7109375" style="2" customWidth="1"/>
    <col min="11" max="13" width="15.7109375" style="2" customWidth="1"/>
    <col min="14" max="14" width="24.7109375" style="2" customWidth="1"/>
    <col min="15" max="15" width="27.85546875" style="2" customWidth="1"/>
    <col min="16" max="18" width="18.7109375" style="2" customWidth="1"/>
    <col min="19" max="19" width="22.42578125" style="2" customWidth="1"/>
    <col min="20" max="21" width="12.7109375" style="2" customWidth="1"/>
    <col min="22" max="22" width="10" style="2" customWidth="1"/>
    <col min="23" max="23" width="12.28515625" style="2" customWidth="1"/>
    <col min="24" max="24" width="9.140625" style="2" customWidth="1"/>
    <col min="25" max="16384" width="9.140625" style="2"/>
  </cols>
  <sheetData>
    <row r="2" spans="1:22" ht="23.25" x14ac:dyDescent="0.35">
      <c r="A2" s="98"/>
      <c r="B2" s="98"/>
      <c r="C2" s="98"/>
      <c r="D2" s="98"/>
      <c r="E2" s="98"/>
      <c r="F2" s="100"/>
      <c r="G2" s="562" t="s">
        <v>285</v>
      </c>
      <c r="H2" s="562"/>
      <c r="I2" s="562"/>
      <c r="J2" s="562"/>
      <c r="K2" s="562"/>
      <c r="L2" s="562"/>
      <c r="M2" s="562"/>
      <c r="N2" s="562"/>
      <c r="O2" s="562"/>
      <c r="P2" s="562"/>
      <c r="Q2" s="562"/>
      <c r="R2" s="562"/>
      <c r="S2" s="562"/>
      <c r="T2" s="562"/>
      <c r="U2" s="562"/>
    </row>
    <row r="3" spans="1:22" ht="20.25" x14ac:dyDescent="0.3">
      <c r="A3" s="98"/>
      <c r="B3" s="98"/>
      <c r="C3" s="98"/>
      <c r="D3" s="98"/>
      <c r="E3" s="98"/>
      <c r="F3" s="100"/>
      <c r="G3" s="555" t="s">
        <v>257</v>
      </c>
      <c r="H3" s="555"/>
      <c r="I3" s="555"/>
      <c r="J3" s="555"/>
      <c r="K3" s="555"/>
      <c r="L3" s="555"/>
      <c r="M3" s="555"/>
      <c r="N3" s="555"/>
      <c r="O3" s="555"/>
      <c r="P3" s="555"/>
      <c r="Q3" s="555"/>
      <c r="R3" s="555"/>
      <c r="S3" s="555"/>
      <c r="T3" s="555"/>
      <c r="U3" s="555"/>
    </row>
    <row r="4" spans="1:22" ht="20.25" x14ac:dyDescent="0.2">
      <c r="A4" s="104"/>
      <c r="B4" s="105" t="s">
        <v>549</v>
      </c>
      <c r="C4" s="105"/>
      <c r="D4" s="105"/>
      <c r="E4" s="105"/>
      <c r="F4" s="106"/>
      <c r="G4" s="27"/>
      <c r="H4" s="28"/>
      <c r="I4" s="27"/>
      <c r="J4" s="27"/>
      <c r="K4" s="27"/>
      <c r="L4" s="29"/>
      <c r="M4" s="29"/>
      <c r="N4" s="29"/>
      <c r="O4" s="29"/>
      <c r="P4" s="29"/>
      <c r="Q4" s="29"/>
      <c r="R4" s="29"/>
      <c r="S4" s="29"/>
    </row>
    <row r="5" spans="1:22" ht="60" customHeight="1" x14ac:dyDescent="0.2">
      <c r="A5" s="539" t="s">
        <v>555</v>
      </c>
      <c r="B5" s="538" t="s">
        <v>556</v>
      </c>
      <c r="C5" s="538" t="s">
        <v>557</v>
      </c>
      <c r="D5" s="538" t="s">
        <v>558</v>
      </c>
      <c r="E5" s="538" t="s">
        <v>559</v>
      </c>
      <c r="F5" s="538" t="s">
        <v>560</v>
      </c>
      <c r="G5" s="545" t="s">
        <v>200</v>
      </c>
      <c r="H5" s="592" t="s">
        <v>561</v>
      </c>
      <c r="I5" s="584" t="s">
        <v>597</v>
      </c>
      <c r="J5" s="584" t="s">
        <v>598</v>
      </c>
      <c r="K5" s="148" t="s">
        <v>599</v>
      </c>
      <c r="L5" s="149" t="s">
        <v>600</v>
      </c>
      <c r="M5" s="563" t="s">
        <v>601</v>
      </c>
      <c r="N5" s="563" t="s">
        <v>608</v>
      </c>
      <c r="O5" s="563" t="s">
        <v>609</v>
      </c>
      <c r="P5" s="563" t="s">
        <v>610</v>
      </c>
      <c r="Q5" s="563" t="s">
        <v>611</v>
      </c>
      <c r="R5" s="563" t="s">
        <v>612</v>
      </c>
      <c r="S5" s="563" t="s">
        <v>613</v>
      </c>
      <c r="T5" s="588" t="s">
        <v>427</v>
      </c>
      <c r="U5" s="111" t="s">
        <v>558</v>
      </c>
      <c r="V5" s="582" t="s">
        <v>548</v>
      </c>
    </row>
    <row r="6" spans="1:22" s="30" customFormat="1" ht="15.75" customHeight="1" x14ac:dyDescent="0.25">
      <c r="A6" s="539"/>
      <c r="B6" s="538"/>
      <c r="C6" s="538"/>
      <c r="D6" s="538"/>
      <c r="E6" s="538"/>
      <c r="F6" s="538"/>
      <c r="G6" s="545"/>
      <c r="H6" s="593"/>
      <c r="I6" s="585"/>
      <c r="J6" s="585"/>
      <c r="K6" s="590" t="s">
        <v>607</v>
      </c>
      <c r="L6" s="591"/>
      <c r="M6" s="564"/>
      <c r="N6" s="564"/>
      <c r="O6" s="564"/>
      <c r="P6" s="564"/>
      <c r="Q6" s="564"/>
      <c r="R6" s="564"/>
      <c r="S6" s="564"/>
      <c r="T6" s="588"/>
      <c r="U6" s="385" t="s">
        <v>565</v>
      </c>
      <c r="V6" s="583"/>
    </row>
    <row r="7" spans="1:22" s="30" customFormat="1" ht="12.75" hidden="1" x14ac:dyDescent="0.25">
      <c r="A7" s="94" t="s">
        <v>631</v>
      </c>
      <c r="B7" s="94" t="s">
        <v>550</v>
      </c>
      <c r="C7" s="94" t="s">
        <v>552</v>
      </c>
      <c r="D7" s="94" t="s">
        <v>551</v>
      </c>
      <c r="E7" s="94" t="s">
        <v>553</v>
      </c>
      <c r="F7" s="94" t="s">
        <v>554</v>
      </c>
      <c r="G7" s="108" t="s">
        <v>563</v>
      </c>
      <c r="H7" s="122" t="s">
        <v>426</v>
      </c>
      <c r="I7" s="129" t="s">
        <v>629</v>
      </c>
      <c r="J7" s="130" t="s">
        <v>522</v>
      </c>
      <c r="K7" s="122" t="s">
        <v>523</v>
      </c>
      <c r="L7" s="122" t="s">
        <v>623</v>
      </c>
      <c r="M7" s="122" t="s">
        <v>524</v>
      </c>
      <c r="N7" s="122" t="s">
        <v>644</v>
      </c>
      <c r="O7" s="122" t="s">
        <v>530</v>
      </c>
      <c r="P7" s="122" t="s">
        <v>531</v>
      </c>
      <c r="Q7" s="122" t="s">
        <v>532</v>
      </c>
      <c r="R7" s="122" t="s">
        <v>533</v>
      </c>
      <c r="S7" s="122" t="s">
        <v>534</v>
      </c>
      <c r="T7" s="102" t="s">
        <v>428</v>
      </c>
      <c r="U7" s="386" t="s">
        <v>564</v>
      </c>
      <c r="V7" s="112" t="s">
        <v>564</v>
      </c>
    </row>
    <row r="8" spans="1:22" s="266" customFormat="1" ht="15.75" x14ac:dyDescent="0.25">
      <c r="A8" s="107">
        <v>1</v>
      </c>
      <c r="B8" s="114"/>
      <c r="C8" s="114"/>
      <c r="D8" s="114">
        <f>IF($U8="Yes",1,0)</f>
        <v>0</v>
      </c>
      <c r="E8" s="114"/>
      <c r="F8" s="101"/>
      <c r="G8" s="39">
        <f>'OPS &amp; INVEST Stmt Income'!G8</f>
        <v>2018</v>
      </c>
      <c r="H8" s="389" t="s">
        <v>206</v>
      </c>
      <c r="I8" s="390"/>
      <c r="J8" s="391"/>
      <c r="K8" s="411"/>
      <c r="L8" s="411"/>
      <c r="M8" s="411"/>
      <c r="N8" s="411"/>
      <c r="O8" s="412"/>
      <c r="P8" s="413"/>
      <c r="Q8" s="413"/>
      <c r="R8" s="414"/>
      <c r="S8" s="398"/>
      <c r="T8" s="40" t="b">
        <f>IF((COUNTBLANK(I8:S8))=11,TRUE,IF((COUNTBLANK(I8:J8))=0,IF(COUNTBLANK(M8:R8)=0,IF(S8=0,IF(ISBLANK(S8),FALSE,TRUE),TRUE))))</f>
        <v>1</v>
      </c>
      <c r="U8" s="384" t="str">
        <f t="shared" ref="U8:U55" si="0">IF($U$6="All 'Yes'","Yes","No")</f>
        <v>No</v>
      </c>
      <c r="V8" s="266" t="s">
        <v>258</v>
      </c>
    </row>
    <row r="9" spans="1:22" s="266" customFormat="1" ht="15" x14ac:dyDescent="0.25">
      <c r="A9" s="48">
        <v>2</v>
      </c>
      <c r="B9" s="114"/>
      <c r="C9" s="114"/>
      <c r="D9" s="114">
        <f t="shared" ref="D9:D58" si="1">IF($U9="Yes",1,0)</f>
        <v>0</v>
      </c>
      <c r="E9" s="114"/>
      <c r="F9" s="101"/>
      <c r="G9" s="246">
        <f>$G$8</f>
        <v>2018</v>
      </c>
      <c r="H9" s="389" t="s">
        <v>207</v>
      </c>
      <c r="I9" s="395"/>
      <c r="J9" s="396"/>
      <c r="K9" s="411"/>
      <c r="L9" s="411"/>
      <c r="M9" s="411"/>
      <c r="N9" s="411"/>
      <c r="O9" s="412"/>
      <c r="P9" s="413"/>
      <c r="Q9" s="413"/>
      <c r="R9" s="414"/>
      <c r="S9" s="398"/>
      <c r="T9" s="40" t="b">
        <f t="shared" ref="T9:T57" si="2">IF((COUNTBLANK(I9:S9))=11,TRUE,IF((COUNTBLANK(I9:J9))=0,IF(COUNTBLANK(M9:R9)=0,IF(S9=0,IF(ISBLANK(S9),FALSE,TRUE),TRUE))))</f>
        <v>1</v>
      </c>
      <c r="U9" s="384" t="str">
        <f t="shared" si="0"/>
        <v>No</v>
      </c>
      <c r="V9" s="266" t="s">
        <v>259</v>
      </c>
    </row>
    <row r="10" spans="1:22" s="266" customFormat="1" ht="15" x14ac:dyDescent="0.25">
      <c r="A10" s="48">
        <v>3</v>
      </c>
      <c r="B10" s="114"/>
      <c r="C10" s="114"/>
      <c r="D10" s="114">
        <f t="shared" si="1"/>
        <v>0</v>
      </c>
      <c r="E10" s="114"/>
      <c r="F10" s="101"/>
      <c r="G10" s="246">
        <f t="shared" ref="G10:G58" si="3">$G$8</f>
        <v>2018</v>
      </c>
      <c r="H10" s="389" t="s">
        <v>208</v>
      </c>
      <c r="I10" s="395"/>
      <c r="J10" s="396"/>
      <c r="K10" s="411"/>
      <c r="L10" s="411"/>
      <c r="M10" s="411"/>
      <c r="N10" s="411"/>
      <c r="O10" s="412"/>
      <c r="P10" s="413"/>
      <c r="Q10" s="413"/>
      <c r="R10" s="414"/>
      <c r="S10" s="398"/>
      <c r="T10" s="40" t="b">
        <f t="shared" si="2"/>
        <v>1</v>
      </c>
      <c r="U10" s="384" t="str">
        <f t="shared" si="0"/>
        <v>No</v>
      </c>
    </row>
    <row r="11" spans="1:22" s="266" customFormat="1" ht="15" x14ac:dyDescent="0.25">
      <c r="A11" s="48">
        <v>4</v>
      </c>
      <c r="B11" s="114"/>
      <c r="C11" s="114"/>
      <c r="D11" s="114">
        <f t="shared" si="1"/>
        <v>0</v>
      </c>
      <c r="E11" s="114"/>
      <c r="F11" s="101"/>
      <c r="G11" s="246">
        <f t="shared" si="3"/>
        <v>2018</v>
      </c>
      <c r="H11" s="389" t="s">
        <v>209</v>
      </c>
      <c r="I11" s="397"/>
      <c r="J11" s="398"/>
      <c r="K11" s="411"/>
      <c r="L11" s="411"/>
      <c r="M11" s="411"/>
      <c r="N11" s="411"/>
      <c r="O11" s="412"/>
      <c r="P11" s="413"/>
      <c r="Q11" s="413"/>
      <c r="R11" s="414"/>
      <c r="S11" s="398"/>
      <c r="T11" s="40" t="b">
        <f t="shared" si="2"/>
        <v>1</v>
      </c>
      <c r="U11" s="384" t="str">
        <f t="shared" si="0"/>
        <v>No</v>
      </c>
    </row>
    <row r="12" spans="1:22" s="266" customFormat="1" ht="15" x14ac:dyDescent="0.25">
      <c r="A12" s="48">
        <v>5</v>
      </c>
      <c r="B12" s="114"/>
      <c r="C12" s="114"/>
      <c r="D12" s="114">
        <f t="shared" si="1"/>
        <v>0</v>
      </c>
      <c r="E12" s="114"/>
      <c r="F12" s="101"/>
      <c r="G12" s="246">
        <f t="shared" si="3"/>
        <v>2018</v>
      </c>
      <c r="H12" s="389" t="s">
        <v>210</v>
      </c>
      <c r="I12" s="397"/>
      <c r="J12" s="398"/>
      <c r="K12" s="411"/>
      <c r="L12" s="411"/>
      <c r="M12" s="411"/>
      <c r="N12" s="411"/>
      <c r="O12" s="412"/>
      <c r="P12" s="413"/>
      <c r="Q12" s="413"/>
      <c r="R12" s="414"/>
      <c r="S12" s="398"/>
      <c r="T12" s="40" t="b">
        <f t="shared" si="2"/>
        <v>1</v>
      </c>
      <c r="U12" s="384" t="str">
        <f t="shared" si="0"/>
        <v>No</v>
      </c>
    </row>
    <row r="13" spans="1:22" s="266" customFormat="1" ht="15" x14ac:dyDescent="0.25">
      <c r="A13" s="48">
        <v>6</v>
      </c>
      <c r="B13" s="114"/>
      <c r="C13" s="114"/>
      <c r="D13" s="114">
        <f t="shared" si="1"/>
        <v>0</v>
      </c>
      <c r="E13" s="114"/>
      <c r="F13" s="101"/>
      <c r="G13" s="246">
        <f t="shared" si="3"/>
        <v>2018</v>
      </c>
      <c r="H13" s="389" t="s">
        <v>211</v>
      </c>
      <c r="I13" s="397"/>
      <c r="J13" s="398"/>
      <c r="K13" s="411"/>
      <c r="L13" s="411"/>
      <c r="M13" s="411"/>
      <c r="N13" s="411"/>
      <c r="O13" s="412"/>
      <c r="P13" s="413"/>
      <c r="Q13" s="413"/>
      <c r="R13" s="414"/>
      <c r="S13" s="398"/>
      <c r="T13" s="40" t="b">
        <f t="shared" si="2"/>
        <v>1</v>
      </c>
      <c r="U13" s="384" t="str">
        <f t="shared" si="0"/>
        <v>No</v>
      </c>
    </row>
    <row r="14" spans="1:22" s="266" customFormat="1" ht="15" x14ac:dyDescent="0.25">
      <c r="A14" s="48">
        <v>7</v>
      </c>
      <c r="B14" s="114"/>
      <c r="C14" s="114"/>
      <c r="D14" s="114">
        <f t="shared" si="1"/>
        <v>0</v>
      </c>
      <c r="E14" s="114"/>
      <c r="F14" s="101"/>
      <c r="G14" s="246">
        <f t="shared" si="3"/>
        <v>2018</v>
      </c>
      <c r="H14" s="389" t="s">
        <v>212</v>
      </c>
      <c r="I14" s="397"/>
      <c r="J14" s="398"/>
      <c r="K14" s="411"/>
      <c r="L14" s="411"/>
      <c r="M14" s="411"/>
      <c r="N14" s="411"/>
      <c r="O14" s="412"/>
      <c r="P14" s="413"/>
      <c r="Q14" s="413"/>
      <c r="R14" s="414"/>
      <c r="S14" s="398"/>
      <c r="T14" s="40" t="b">
        <f t="shared" si="2"/>
        <v>1</v>
      </c>
      <c r="U14" s="384" t="str">
        <f t="shared" si="0"/>
        <v>No</v>
      </c>
    </row>
    <row r="15" spans="1:22" s="266" customFormat="1" ht="15" x14ac:dyDescent="0.25">
      <c r="A15" s="48">
        <v>8</v>
      </c>
      <c r="B15" s="114"/>
      <c r="C15" s="114"/>
      <c r="D15" s="114">
        <f t="shared" si="1"/>
        <v>0</v>
      </c>
      <c r="E15" s="114"/>
      <c r="F15" s="101"/>
      <c r="G15" s="246">
        <f t="shared" si="3"/>
        <v>2018</v>
      </c>
      <c r="H15" s="389" t="s">
        <v>213</v>
      </c>
      <c r="I15" s="397"/>
      <c r="J15" s="398"/>
      <c r="K15" s="411"/>
      <c r="L15" s="411"/>
      <c r="M15" s="411"/>
      <c r="N15" s="411"/>
      <c r="O15" s="412"/>
      <c r="P15" s="413"/>
      <c r="Q15" s="413"/>
      <c r="R15" s="414"/>
      <c r="S15" s="398"/>
      <c r="T15" s="40" t="b">
        <f t="shared" si="2"/>
        <v>1</v>
      </c>
      <c r="U15" s="384" t="str">
        <f t="shared" si="0"/>
        <v>No</v>
      </c>
    </row>
    <row r="16" spans="1:22" s="266" customFormat="1" ht="15" x14ac:dyDescent="0.25">
      <c r="A16" s="48">
        <v>9</v>
      </c>
      <c r="B16" s="114"/>
      <c r="C16" s="114"/>
      <c r="D16" s="114">
        <f t="shared" si="1"/>
        <v>0</v>
      </c>
      <c r="E16" s="114"/>
      <c r="F16" s="101"/>
      <c r="G16" s="246">
        <f t="shared" si="3"/>
        <v>2018</v>
      </c>
      <c r="H16" s="389" t="s">
        <v>214</v>
      </c>
      <c r="I16" s="397"/>
      <c r="J16" s="398"/>
      <c r="K16" s="411"/>
      <c r="L16" s="411"/>
      <c r="M16" s="411"/>
      <c r="N16" s="411"/>
      <c r="O16" s="412"/>
      <c r="P16" s="413"/>
      <c r="Q16" s="413"/>
      <c r="R16" s="414"/>
      <c r="S16" s="398"/>
      <c r="T16" s="40" t="b">
        <f t="shared" si="2"/>
        <v>1</v>
      </c>
      <c r="U16" s="384" t="str">
        <f t="shared" si="0"/>
        <v>No</v>
      </c>
    </row>
    <row r="17" spans="1:21" s="266" customFormat="1" ht="15" x14ac:dyDescent="0.25">
      <c r="A17" s="48">
        <v>10</v>
      </c>
      <c r="B17" s="114"/>
      <c r="C17" s="114"/>
      <c r="D17" s="114">
        <f t="shared" si="1"/>
        <v>0</v>
      </c>
      <c r="E17" s="114"/>
      <c r="F17" s="101"/>
      <c r="G17" s="246">
        <f t="shared" si="3"/>
        <v>2018</v>
      </c>
      <c r="H17" s="389" t="s">
        <v>215</v>
      </c>
      <c r="I17" s="397"/>
      <c r="J17" s="398"/>
      <c r="K17" s="411"/>
      <c r="L17" s="411"/>
      <c r="M17" s="411"/>
      <c r="N17" s="411"/>
      <c r="O17" s="412"/>
      <c r="P17" s="413"/>
      <c r="Q17" s="413"/>
      <c r="R17" s="414"/>
      <c r="S17" s="398"/>
      <c r="T17" s="40" t="b">
        <f t="shared" si="2"/>
        <v>1</v>
      </c>
      <c r="U17" s="384" t="str">
        <f t="shared" si="0"/>
        <v>No</v>
      </c>
    </row>
    <row r="18" spans="1:21" s="266" customFormat="1" ht="15" x14ac:dyDescent="0.25">
      <c r="A18" s="48">
        <v>11</v>
      </c>
      <c r="B18" s="114"/>
      <c r="C18" s="114"/>
      <c r="D18" s="114">
        <f t="shared" si="1"/>
        <v>0</v>
      </c>
      <c r="E18" s="114"/>
      <c r="F18" s="101"/>
      <c r="G18" s="246">
        <f t="shared" si="3"/>
        <v>2018</v>
      </c>
      <c r="H18" s="389" t="s">
        <v>216</v>
      </c>
      <c r="I18" s="397"/>
      <c r="J18" s="398"/>
      <c r="K18" s="411"/>
      <c r="L18" s="411"/>
      <c r="M18" s="411"/>
      <c r="N18" s="411"/>
      <c r="O18" s="412"/>
      <c r="P18" s="413"/>
      <c r="Q18" s="413"/>
      <c r="R18" s="414"/>
      <c r="S18" s="398"/>
      <c r="T18" s="40" t="b">
        <f t="shared" si="2"/>
        <v>1</v>
      </c>
      <c r="U18" s="384" t="str">
        <f t="shared" si="0"/>
        <v>No</v>
      </c>
    </row>
    <row r="19" spans="1:21" s="266" customFormat="1" ht="15" x14ac:dyDescent="0.25">
      <c r="A19" s="48">
        <v>12</v>
      </c>
      <c r="B19" s="114"/>
      <c r="C19" s="114"/>
      <c r="D19" s="114">
        <f t="shared" si="1"/>
        <v>0</v>
      </c>
      <c r="E19" s="114"/>
      <c r="F19" s="101"/>
      <c r="G19" s="246">
        <f t="shared" si="3"/>
        <v>2018</v>
      </c>
      <c r="H19" s="389" t="s">
        <v>217</v>
      </c>
      <c r="I19" s="397"/>
      <c r="J19" s="398"/>
      <c r="K19" s="411"/>
      <c r="L19" s="411"/>
      <c r="M19" s="411"/>
      <c r="N19" s="411"/>
      <c r="O19" s="412"/>
      <c r="P19" s="413"/>
      <c r="Q19" s="413"/>
      <c r="R19" s="414"/>
      <c r="S19" s="398"/>
      <c r="T19" s="40" t="b">
        <f t="shared" si="2"/>
        <v>1</v>
      </c>
      <c r="U19" s="384" t="str">
        <f t="shared" si="0"/>
        <v>No</v>
      </c>
    </row>
    <row r="20" spans="1:21" s="266" customFormat="1" ht="15" x14ac:dyDescent="0.25">
      <c r="A20" s="48">
        <v>13</v>
      </c>
      <c r="B20" s="114"/>
      <c r="C20" s="114"/>
      <c r="D20" s="114">
        <f t="shared" si="1"/>
        <v>0</v>
      </c>
      <c r="E20" s="114"/>
      <c r="F20" s="101"/>
      <c r="G20" s="246">
        <f t="shared" si="3"/>
        <v>2018</v>
      </c>
      <c r="H20" s="389" t="s">
        <v>218</v>
      </c>
      <c r="I20" s="397"/>
      <c r="J20" s="398"/>
      <c r="K20" s="411"/>
      <c r="L20" s="411"/>
      <c r="M20" s="411"/>
      <c r="N20" s="411"/>
      <c r="O20" s="412"/>
      <c r="P20" s="413"/>
      <c r="Q20" s="413"/>
      <c r="R20" s="414"/>
      <c r="S20" s="398"/>
      <c r="T20" s="40" t="b">
        <f t="shared" si="2"/>
        <v>1</v>
      </c>
      <c r="U20" s="384" t="str">
        <f t="shared" si="0"/>
        <v>No</v>
      </c>
    </row>
    <row r="21" spans="1:21" s="266" customFormat="1" ht="15" x14ac:dyDescent="0.25">
      <c r="A21" s="48">
        <v>14</v>
      </c>
      <c r="B21" s="114"/>
      <c r="C21" s="114"/>
      <c r="D21" s="114">
        <f t="shared" si="1"/>
        <v>0</v>
      </c>
      <c r="E21" s="114"/>
      <c r="F21" s="101"/>
      <c r="G21" s="246">
        <f t="shared" si="3"/>
        <v>2018</v>
      </c>
      <c r="H21" s="389" t="s">
        <v>219</v>
      </c>
      <c r="I21" s="397"/>
      <c r="J21" s="398"/>
      <c r="K21" s="411"/>
      <c r="L21" s="411"/>
      <c r="M21" s="411"/>
      <c r="N21" s="411"/>
      <c r="O21" s="412"/>
      <c r="P21" s="413"/>
      <c r="Q21" s="413"/>
      <c r="R21" s="414"/>
      <c r="S21" s="398"/>
      <c r="T21" s="40" t="b">
        <f t="shared" si="2"/>
        <v>1</v>
      </c>
      <c r="U21" s="384" t="str">
        <f t="shared" si="0"/>
        <v>No</v>
      </c>
    </row>
    <row r="22" spans="1:21" s="266" customFormat="1" ht="15" x14ac:dyDescent="0.25">
      <c r="A22" s="48">
        <v>15</v>
      </c>
      <c r="B22" s="114"/>
      <c r="C22" s="114"/>
      <c r="D22" s="114">
        <f t="shared" si="1"/>
        <v>0</v>
      </c>
      <c r="E22" s="114"/>
      <c r="F22" s="101"/>
      <c r="G22" s="246">
        <f t="shared" si="3"/>
        <v>2018</v>
      </c>
      <c r="H22" s="389" t="s">
        <v>220</v>
      </c>
      <c r="I22" s="397"/>
      <c r="J22" s="398"/>
      <c r="K22" s="411"/>
      <c r="L22" s="411"/>
      <c r="M22" s="411"/>
      <c r="N22" s="411"/>
      <c r="O22" s="412"/>
      <c r="P22" s="413"/>
      <c r="Q22" s="413"/>
      <c r="R22" s="414"/>
      <c r="S22" s="398"/>
      <c r="T22" s="40" t="b">
        <f t="shared" si="2"/>
        <v>1</v>
      </c>
      <c r="U22" s="384" t="str">
        <f t="shared" si="0"/>
        <v>No</v>
      </c>
    </row>
    <row r="23" spans="1:21" s="266" customFormat="1" ht="15" x14ac:dyDescent="0.25">
      <c r="A23" s="48">
        <v>16</v>
      </c>
      <c r="B23" s="114"/>
      <c r="C23" s="114"/>
      <c r="D23" s="114">
        <f t="shared" si="1"/>
        <v>0</v>
      </c>
      <c r="E23" s="114"/>
      <c r="F23" s="101"/>
      <c r="G23" s="246">
        <f t="shared" si="3"/>
        <v>2018</v>
      </c>
      <c r="H23" s="389" t="s">
        <v>221</v>
      </c>
      <c r="I23" s="397"/>
      <c r="J23" s="398"/>
      <c r="K23" s="411"/>
      <c r="L23" s="411"/>
      <c r="M23" s="411"/>
      <c r="N23" s="411"/>
      <c r="O23" s="412"/>
      <c r="P23" s="413"/>
      <c r="Q23" s="413"/>
      <c r="R23" s="414"/>
      <c r="S23" s="398"/>
      <c r="T23" s="40" t="b">
        <f t="shared" si="2"/>
        <v>1</v>
      </c>
      <c r="U23" s="384" t="str">
        <f t="shared" si="0"/>
        <v>No</v>
      </c>
    </row>
    <row r="24" spans="1:21" s="266" customFormat="1" ht="15" x14ac:dyDescent="0.25">
      <c r="A24" s="48">
        <v>17</v>
      </c>
      <c r="B24" s="114"/>
      <c r="C24" s="114"/>
      <c r="D24" s="114">
        <f t="shared" si="1"/>
        <v>0</v>
      </c>
      <c r="E24" s="114"/>
      <c r="F24" s="101"/>
      <c r="G24" s="246">
        <f t="shared" si="3"/>
        <v>2018</v>
      </c>
      <c r="H24" s="389" t="s">
        <v>222</v>
      </c>
      <c r="I24" s="397"/>
      <c r="J24" s="398"/>
      <c r="K24" s="411"/>
      <c r="L24" s="411"/>
      <c r="M24" s="411"/>
      <c r="N24" s="411"/>
      <c r="O24" s="412"/>
      <c r="P24" s="413"/>
      <c r="Q24" s="413"/>
      <c r="R24" s="414"/>
      <c r="S24" s="398"/>
      <c r="T24" s="40" t="b">
        <f t="shared" si="2"/>
        <v>1</v>
      </c>
      <c r="U24" s="384" t="str">
        <f t="shared" si="0"/>
        <v>No</v>
      </c>
    </row>
    <row r="25" spans="1:21" s="266" customFormat="1" ht="15" x14ac:dyDescent="0.25">
      <c r="A25" s="48">
        <v>18</v>
      </c>
      <c r="B25" s="114"/>
      <c r="C25" s="114"/>
      <c r="D25" s="114">
        <f t="shared" si="1"/>
        <v>0</v>
      </c>
      <c r="E25" s="114"/>
      <c r="F25" s="101"/>
      <c r="G25" s="246">
        <f t="shared" si="3"/>
        <v>2018</v>
      </c>
      <c r="H25" s="389" t="s">
        <v>223</v>
      </c>
      <c r="I25" s="397"/>
      <c r="J25" s="398"/>
      <c r="K25" s="411"/>
      <c r="L25" s="411"/>
      <c r="M25" s="411"/>
      <c r="N25" s="415"/>
      <c r="O25" s="416"/>
      <c r="P25" s="413"/>
      <c r="Q25" s="413"/>
      <c r="R25" s="414"/>
      <c r="S25" s="398"/>
      <c r="T25" s="40" t="b">
        <f t="shared" si="2"/>
        <v>1</v>
      </c>
      <c r="U25" s="384" t="str">
        <f t="shared" si="0"/>
        <v>No</v>
      </c>
    </row>
    <row r="26" spans="1:21" s="266" customFormat="1" ht="15" x14ac:dyDescent="0.25">
      <c r="A26" s="48">
        <v>19</v>
      </c>
      <c r="B26" s="114"/>
      <c r="C26" s="114"/>
      <c r="D26" s="114">
        <f t="shared" si="1"/>
        <v>0</v>
      </c>
      <c r="E26" s="114"/>
      <c r="F26" s="101"/>
      <c r="G26" s="246">
        <f t="shared" si="3"/>
        <v>2018</v>
      </c>
      <c r="H26" s="389" t="s">
        <v>224</v>
      </c>
      <c r="I26" s="397"/>
      <c r="J26" s="398"/>
      <c r="K26" s="411"/>
      <c r="L26" s="411"/>
      <c r="M26" s="411"/>
      <c r="N26" s="411"/>
      <c r="O26" s="412"/>
      <c r="P26" s="413"/>
      <c r="Q26" s="413"/>
      <c r="R26" s="414"/>
      <c r="S26" s="398"/>
      <c r="T26" s="40" t="b">
        <f t="shared" si="2"/>
        <v>1</v>
      </c>
      <c r="U26" s="384" t="str">
        <f t="shared" si="0"/>
        <v>No</v>
      </c>
    </row>
    <row r="27" spans="1:21" s="266" customFormat="1" ht="15" x14ac:dyDescent="0.25">
      <c r="A27" s="48">
        <v>20</v>
      </c>
      <c r="B27" s="114"/>
      <c r="C27" s="114"/>
      <c r="D27" s="114">
        <f t="shared" si="1"/>
        <v>0</v>
      </c>
      <c r="E27" s="114"/>
      <c r="F27" s="101"/>
      <c r="G27" s="246">
        <f t="shared" si="3"/>
        <v>2018</v>
      </c>
      <c r="H27" s="389" t="s">
        <v>225</v>
      </c>
      <c r="I27" s="397"/>
      <c r="J27" s="398"/>
      <c r="K27" s="411"/>
      <c r="L27" s="411"/>
      <c r="M27" s="411"/>
      <c r="N27" s="411"/>
      <c r="O27" s="412"/>
      <c r="P27" s="413"/>
      <c r="Q27" s="413"/>
      <c r="R27" s="414"/>
      <c r="S27" s="398"/>
      <c r="T27" s="40" t="b">
        <f t="shared" si="2"/>
        <v>1</v>
      </c>
      <c r="U27" s="384" t="str">
        <f t="shared" si="0"/>
        <v>No</v>
      </c>
    </row>
    <row r="28" spans="1:21" s="266" customFormat="1" ht="15" x14ac:dyDescent="0.25">
      <c r="A28" s="48">
        <v>21</v>
      </c>
      <c r="B28" s="114"/>
      <c r="C28" s="114"/>
      <c r="D28" s="114">
        <f t="shared" si="1"/>
        <v>0</v>
      </c>
      <c r="E28" s="114"/>
      <c r="F28" s="101"/>
      <c r="G28" s="246">
        <f t="shared" si="3"/>
        <v>2018</v>
      </c>
      <c r="H28" s="389" t="s">
        <v>226</v>
      </c>
      <c r="I28" s="397"/>
      <c r="J28" s="398"/>
      <c r="K28" s="411"/>
      <c r="L28" s="411"/>
      <c r="M28" s="411"/>
      <c r="N28" s="411"/>
      <c r="O28" s="412"/>
      <c r="P28" s="413"/>
      <c r="Q28" s="413"/>
      <c r="R28" s="414"/>
      <c r="S28" s="398"/>
      <c r="T28" s="40" t="b">
        <f t="shared" si="2"/>
        <v>1</v>
      </c>
      <c r="U28" s="384" t="str">
        <f t="shared" si="0"/>
        <v>No</v>
      </c>
    </row>
    <row r="29" spans="1:21" s="266" customFormat="1" ht="15" x14ac:dyDescent="0.25">
      <c r="A29" s="48">
        <v>22</v>
      </c>
      <c r="B29" s="114"/>
      <c r="C29" s="114"/>
      <c r="D29" s="114">
        <f t="shared" si="1"/>
        <v>0</v>
      </c>
      <c r="E29" s="114"/>
      <c r="F29" s="101"/>
      <c r="G29" s="246">
        <f t="shared" si="3"/>
        <v>2018</v>
      </c>
      <c r="H29" s="389" t="s">
        <v>227</v>
      </c>
      <c r="I29" s="397"/>
      <c r="J29" s="398"/>
      <c r="K29" s="411"/>
      <c r="L29" s="411"/>
      <c r="M29" s="411"/>
      <c r="N29" s="411"/>
      <c r="O29" s="412"/>
      <c r="P29" s="413"/>
      <c r="Q29" s="413"/>
      <c r="R29" s="414"/>
      <c r="S29" s="398"/>
      <c r="T29" s="40" t="b">
        <f t="shared" si="2"/>
        <v>1</v>
      </c>
      <c r="U29" s="384" t="str">
        <f t="shared" si="0"/>
        <v>No</v>
      </c>
    </row>
    <row r="30" spans="1:21" s="266" customFormat="1" ht="15" x14ac:dyDescent="0.25">
      <c r="A30" s="48">
        <v>23</v>
      </c>
      <c r="B30" s="114"/>
      <c r="C30" s="114"/>
      <c r="D30" s="114">
        <f t="shared" si="1"/>
        <v>0</v>
      </c>
      <c r="E30" s="114"/>
      <c r="F30" s="101"/>
      <c r="G30" s="246">
        <f t="shared" si="3"/>
        <v>2018</v>
      </c>
      <c r="H30" s="389" t="s">
        <v>228</v>
      </c>
      <c r="I30" s="397"/>
      <c r="J30" s="398"/>
      <c r="K30" s="411"/>
      <c r="L30" s="411"/>
      <c r="M30" s="411"/>
      <c r="N30" s="411"/>
      <c r="O30" s="412"/>
      <c r="P30" s="413"/>
      <c r="Q30" s="413"/>
      <c r="R30" s="414"/>
      <c r="S30" s="398"/>
      <c r="T30" s="40" t="b">
        <f t="shared" si="2"/>
        <v>1</v>
      </c>
      <c r="U30" s="384" t="str">
        <f t="shared" si="0"/>
        <v>No</v>
      </c>
    </row>
    <row r="31" spans="1:21" s="266" customFormat="1" ht="15" x14ac:dyDescent="0.25">
      <c r="A31" s="48">
        <v>24</v>
      </c>
      <c r="B31" s="114"/>
      <c r="C31" s="114"/>
      <c r="D31" s="114">
        <f t="shared" si="1"/>
        <v>0</v>
      </c>
      <c r="E31" s="114"/>
      <c r="F31" s="101"/>
      <c r="G31" s="246">
        <f t="shared" si="3"/>
        <v>2018</v>
      </c>
      <c r="H31" s="389" t="s">
        <v>229</v>
      </c>
      <c r="I31" s="397"/>
      <c r="J31" s="398"/>
      <c r="K31" s="411"/>
      <c r="L31" s="411"/>
      <c r="M31" s="411"/>
      <c r="N31" s="411"/>
      <c r="O31" s="412"/>
      <c r="P31" s="413"/>
      <c r="Q31" s="413"/>
      <c r="R31" s="414"/>
      <c r="S31" s="398"/>
      <c r="T31" s="40" t="b">
        <f t="shared" si="2"/>
        <v>1</v>
      </c>
      <c r="U31" s="384" t="str">
        <f t="shared" si="0"/>
        <v>No</v>
      </c>
    </row>
    <row r="32" spans="1:21" s="266" customFormat="1" ht="15" x14ac:dyDescent="0.25">
      <c r="A32" s="48">
        <v>25</v>
      </c>
      <c r="B32" s="114"/>
      <c r="C32" s="114"/>
      <c r="D32" s="114">
        <f t="shared" si="1"/>
        <v>0</v>
      </c>
      <c r="E32" s="114"/>
      <c r="F32" s="101"/>
      <c r="G32" s="246">
        <f t="shared" si="3"/>
        <v>2018</v>
      </c>
      <c r="H32" s="389" t="s">
        <v>230</v>
      </c>
      <c r="I32" s="397"/>
      <c r="J32" s="398"/>
      <c r="K32" s="411"/>
      <c r="L32" s="411"/>
      <c r="M32" s="411"/>
      <c r="N32" s="411"/>
      <c r="O32" s="412"/>
      <c r="P32" s="413"/>
      <c r="Q32" s="413"/>
      <c r="R32" s="414"/>
      <c r="S32" s="398"/>
      <c r="T32" s="40" t="b">
        <f t="shared" si="2"/>
        <v>1</v>
      </c>
      <c r="U32" s="384" t="str">
        <f t="shared" si="0"/>
        <v>No</v>
      </c>
    </row>
    <row r="33" spans="1:21" s="266" customFormat="1" ht="15" x14ac:dyDescent="0.25">
      <c r="A33" s="48">
        <v>26</v>
      </c>
      <c r="B33" s="114"/>
      <c r="C33" s="114"/>
      <c r="D33" s="114">
        <f t="shared" si="1"/>
        <v>0</v>
      </c>
      <c r="E33" s="114"/>
      <c r="F33" s="101"/>
      <c r="G33" s="246">
        <f t="shared" si="3"/>
        <v>2018</v>
      </c>
      <c r="H33" s="389" t="s">
        <v>231</v>
      </c>
      <c r="I33" s="397"/>
      <c r="J33" s="398"/>
      <c r="K33" s="411"/>
      <c r="L33" s="411"/>
      <c r="M33" s="411"/>
      <c r="N33" s="411"/>
      <c r="O33" s="412"/>
      <c r="P33" s="413"/>
      <c r="Q33" s="413"/>
      <c r="R33" s="414"/>
      <c r="S33" s="398"/>
      <c r="T33" s="40" t="b">
        <f t="shared" si="2"/>
        <v>1</v>
      </c>
      <c r="U33" s="384" t="str">
        <f t="shared" si="0"/>
        <v>No</v>
      </c>
    </row>
    <row r="34" spans="1:21" s="266" customFormat="1" ht="15" x14ac:dyDescent="0.25">
      <c r="A34" s="48">
        <v>27</v>
      </c>
      <c r="B34" s="114"/>
      <c r="C34" s="114"/>
      <c r="D34" s="114">
        <f t="shared" si="1"/>
        <v>0</v>
      </c>
      <c r="E34" s="114"/>
      <c r="F34" s="101"/>
      <c r="G34" s="246">
        <f t="shared" si="3"/>
        <v>2018</v>
      </c>
      <c r="H34" s="389" t="s">
        <v>232</v>
      </c>
      <c r="I34" s="397"/>
      <c r="J34" s="398"/>
      <c r="K34" s="411"/>
      <c r="L34" s="411"/>
      <c r="M34" s="411"/>
      <c r="N34" s="411"/>
      <c r="O34" s="412"/>
      <c r="P34" s="413"/>
      <c r="Q34" s="413"/>
      <c r="R34" s="414"/>
      <c r="S34" s="398"/>
      <c r="T34" s="40" t="b">
        <f t="shared" si="2"/>
        <v>1</v>
      </c>
      <c r="U34" s="384" t="str">
        <f t="shared" si="0"/>
        <v>No</v>
      </c>
    </row>
    <row r="35" spans="1:21" s="266" customFormat="1" ht="15" x14ac:dyDescent="0.25">
      <c r="A35" s="48">
        <v>28</v>
      </c>
      <c r="B35" s="114"/>
      <c r="C35" s="114"/>
      <c r="D35" s="114">
        <f t="shared" si="1"/>
        <v>0</v>
      </c>
      <c r="E35" s="114"/>
      <c r="F35" s="101"/>
      <c r="G35" s="246">
        <f t="shared" si="3"/>
        <v>2018</v>
      </c>
      <c r="H35" s="389" t="s">
        <v>233</v>
      </c>
      <c r="I35" s="397"/>
      <c r="J35" s="398"/>
      <c r="K35" s="411"/>
      <c r="L35" s="411"/>
      <c r="M35" s="411"/>
      <c r="N35" s="411"/>
      <c r="O35" s="412"/>
      <c r="P35" s="413"/>
      <c r="Q35" s="413"/>
      <c r="R35" s="414"/>
      <c r="S35" s="398"/>
      <c r="T35" s="40" t="b">
        <f t="shared" si="2"/>
        <v>1</v>
      </c>
      <c r="U35" s="384" t="str">
        <f t="shared" si="0"/>
        <v>No</v>
      </c>
    </row>
    <row r="36" spans="1:21" s="266" customFormat="1" ht="15" x14ac:dyDescent="0.25">
      <c r="A36" s="48">
        <v>29</v>
      </c>
      <c r="B36" s="114"/>
      <c r="C36" s="114"/>
      <c r="D36" s="114">
        <f t="shared" si="1"/>
        <v>0</v>
      </c>
      <c r="E36" s="114"/>
      <c r="F36" s="101"/>
      <c r="G36" s="246">
        <f t="shared" si="3"/>
        <v>2018</v>
      </c>
      <c r="H36" s="389" t="s">
        <v>234</v>
      </c>
      <c r="I36" s="397"/>
      <c r="J36" s="398"/>
      <c r="K36" s="392"/>
      <c r="L36" s="411"/>
      <c r="M36" s="411"/>
      <c r="N36" s="392"/>
      <c r="O36" s="417"/>
      <c r="P36" s="404"/>
      <c r="Q36" s="404"/>
      <c r="R36" s="418"/>
      <c r="S36" s="394"/>
      <c r="T36" s="40" t="b">
        <f t="shared" si="2"/>
        <v>1</v>
      </c>
      <c r="U36" s="384" t="str">
        <f t="shared" si="0"/>
        <v>No</v>
      </c>
    </row>
    <row r="37" spans="1:21" s="266" customFormat="1" ht="15" x14ac:dyDescent="0.25">
      <c r="A37" s="48">
        <v>30</v>
      </c>
      <c r="B37" s="114"/>
      <c r="C37" s="114"/>
      <c r="D37" s="114">
        <f t="shared" si="1"/>
        <v>0</v>
      </c>
      <c r="E37" s="114"/>
      <c r="F37" s="101"/>
      <c r="G37" s="246">
        <f t="shared" si="3"/>
        <v>2018</v>
      </c>
      <c r="H37" s="389" t="s">
        <v>235</v>
      </c>
      <c r="I37" s="397"/>
      <c r="J37" s="398"/>
      <c r="K37" s="392"/>
      <c r="L37" s="411"/>
      <c r="M37" s="411"/>
      <c r="N37" s="392"/>
      <c r="O37" s="417"/>
      <c r="P37" s="404"/>
      <c r="Q37" s="404"/>
      <c r="R37" s="418"/>
      <c r="S37" s="394"/>
      <c r="T37" s="40" t="b">
        <f t="shared" si="2"/>
        <v>1</v>
      </c>
      <c r="U37" s="384" t="str">
        <f t="shared" si="0"/>
        <v>No</v>
      </c>
    </row>
    <row r="38" spans="1:21" s="266" customFormat="1" ht="15" x14ac:dyDescent="0.25">
      <c r="A38" s="48">
        <v>31</v>
      </c>
      <c r="B38" s="114"/>
      <c r="C38" s="114"/>
      <c r="D38" s="114">
        <f t="shared" si="1"/>
        <v>0</v>
      </c>
      <c r="E38" s="114"/>
      <c r="F38" s="101"/>
      <c r="G38" s="246">
        <f t="shared" si="3"/>
        <v>2018</v>
      </c>
      <c r="H38" s="389" t="s">
        <v>236</v>
      </c>
      <c r="I38" s="397"/>
      <c r="J38" s="398"/>
      <c r="K38" s="392"/>
      <c r="L38" s="411"/>
      <c r="M38" s="411"/>
      <c r="N38" s="392"/>
      <c r="O38" s="417"/>
      <c r="P38" s="404"/>
      <c r="Q38" s="404"/>
      <c r="R38" s="418"/>
      <c r="S38" s="394"/>
      <c r="T38" s="40" t="b">
        <f t="shared" si="2"/>
        <v>1</v>
      </c>
      <c r="U38" s="384" t="str">
        <f t="shared" si="0"/>
        <v>No</v>
      </c>
    </row>
    <row r="39" spans="1:21" s="266" customFormat="1" ht="15" x14ac:dyDescent="0.25">
      <c r="A39" s="48">
        <v>32</v>
      </c>
      <c r="B39" s="114"/>
      <c r="C39" s="114"/>
      <c r="D39" s="114">
        <f t="shared" si="1"/>
        <v>0</v>
      </c>
      <c r="E39" s="114"/>
      <c r="F39" s="101"/>
      <c r="G39" s="246">
        <f t="shared" si="3"/>
        <v>2018</v>
      </c>
      <c r="H39" s="389" t="s">
        <v>237</v>
      </c>
      <c r="I39" s="397"/>
      <c r="J39" s="398"/>
      <c r="K39" s="392"/>
      <c r="L39" s="411"/>
      <c r="M39" s="411"/>
      <c r="N39" s="392"/>
      <c r="O39" s="417"/>
      <c r="P39" s="404"/>
      <c r="Q39" s="404"/>
      <c r="R39" s="418"/>
      <c r="S39" s="394"/>
      <c r="T39" s="40" t="b">
        <f t="shared" si="2"/>
        <v>1</v>
      </c>
      <c r="U39" s="384" t="str">
        <f t="shared" si="0"/>
        <v>No</v>
      </c>
    </row>
    <row r="40" spans="1:21" s="266" customFormat="1" ht="15" x14ac:dyDescent="0.25">
      <c r="A40" s="48">
        <v>33</v>
      </c>
      <c r="B40" s="114"/>
      <c r="C40" s="114"/>
      <c r="D40" s="114">
        <f t="shared" si="1"/>
        <v>0</v>
      </c>
      <c r="E40" s="114"/>
      <c r="F40" s="101"/>
      <c r="G40" s="246">
        <f t="shared" si="3"/>
        <v>2018</v>
      </c>
      <c r="H40" s="389" t="s">
        <v>238</v>
      </c>
      <c r="I40" s="397"/>
      <c r="J40" s="398"/>
      <c r="K40" s="392"/>
      <c r="L40" s="411"/>
      <c r="M40" s="411"/>
      <c r="N40" s="392"/>
      <c r="O40" s="417"/>
      <c r="P40" s="404"/>
      <c r="Q40" s="404"/>
      <c r="R40" s="418"/>
      <c r="S40" s="394"/>
      <c r="T40" s="40" t="b">
        <f t="shared" si="2"/>
        <v>1</v>
      </c>
      <c r="U40" s="384" t="str">
        <f t="shared" si="0"/>
        <v>No</v>
      </c>
    </row>
    <row r="41" spans="1:21" s="266" customFormat="1" ht="15" x14ac:dyDescent="0.25">
      <c r="A41" s="48">
        <v>34</v>
      </c>
      <c r="B41" s="114"/>
      <c r="C41" s="114"/>
      <c r="D41" s="114">
        <f t="shared" si="1"/>
        <v>0</v>
      </c>
      <c r="E41" s="114"/>
      <c r="F41" s="101"/>
      <c r="G41" s="246">
        <f t="shared" si="3"/>
        <v>2018</v>
      </c>
      <c r="H41" s="389" t="s">
        <v>239</v>
      </c>
      <c r="I41" s="397"/>
      <c r="J41" s="398"/>
      <c r="K41" s="392"/>
      <c r="L41" s="411"/>
      <c r="M41" s="411"/>
      <c r="N41" s="392"/>
      <c r="O41" s="417"/>
      <c r="P41" s="404"/>
      <c r="Q41" s="404"/>
      <c r="R41" s="418"/>
      <c r="S41" s="394"/>
      <c r="T41" s="40" t="b">
        <f t="shared" si="2"/>
        <v>1</v>
      </c>
      <c r="U41" s="384" t="str">
        <f t="shared" si="0"/>
        <v>No</v>
      </c>
    </row>
    <row r="42" spans="1:21" s="266" customFormat="1" ht="15" x14ac:dyDescent="0.25">
      <c r="A42" s="48">
        <v>35</v>
      </c>
      <c r="B42" s="114"/>
      <c r="C42" s="114"/>
      <c r="D42" s="114">
        <f t="shared" si="1"/>
        <v>0</v>
      </c>
      <c r="E42" s="114"/>
      <c r="F42" s="101"/>
      <c r="G42" s="246">
        <f t="shared" si="3"/>
        <v>2018</v>
      </c>
      <c r="H42" s="389" t="s">
        <v>240</v>
      </c>
      <c r="I42" s="397"/>
      <c r="J42" s="398"/>
      <c r="K42" s="392"/>
      <c r="L42" s="411"/>
      <c r="M42" s="411"/>
      <c r="N42" s="392"/>
      <c r="O42" s="417"/>
      <c r="P42" s="404"/>
      <c r="Q42" s="404"/>
      <c r="R42" s="418"/>
      <c r="S42" s="394"/>
      <c r="T42" s="40" t="b">
        <f t="shared" si="2"/>
        <v>1</v>
      </c>
      <c r="U42" s="384" t="str">
        <f t="shared" si="0"/>
        <v>No</v>
      </c>
    </row>
    <row r="43" spans="1:21" s="266" customFormat="1" ht="15" x14ac:dyDescent="0.25">
      <c r="A43" s="48">
        <v>36</v>
      </c>
      <c r="B43" s="114"/>
      <c r="C43" s="114"/>
      <c r="D43" s="114">
        <f t="shared" si="1"/>
        <v>0</v>
      </c>
      <c r="E43" s="114"/>
      <c r="F43" s="101"/>
      <c r="G43" s="246">
        <f t="shared" si="3"/>
        <v>2018</v>
      </c>
      <c r="H43" s="389" t="s">
        <v>241</v>
      </c>
      <c r="I43" s="397"/>
      <c r="J43" s="398"/>
      <c r="K43" s="392"/>
      <c r="L43" s="411"/>
      <c r="M43" s="411"/>
      <c r="N43" s="392"/>
      <c r="O43" s="417"/>
      <c r="P43" s="404"/>
      <c r="Q43" s="404"/>
      <c r="R43" s="418"/>
      <c r="S43" s="394"/>
      <c r="T43" s="40" t="b">
        <f t="shared" si="2"/>
        <v>1</v>
      </c>
      <c r="U43" s="384" t="str">
        <f t="shared" si="0"/>
        <v>No</v>
      </c>
    </row>
    <row r="44" spans="1:21" s="266" customFormat="1" ht="15" x14ac:dyDescent="0.25">
      <c r="A44" s="48">
        <v>37</v>
      </c>
      <c r="B44" s="114"/>
      <c r="C44" s="114"/>
      <c r="D44" s="114">
        <f t="shared" si="1"/>
        <v>0</v>
      </c>
      <c r="E44" s="114"/>
      <c r="F44" s="101"/>
      <c r="G44" s="246">
        <f t="shared" si="3"/>
        <v>2018</v>
      </c>
      <c r="H44" s="389" t="s">
        <v>242</v>
      </c>
      <c r="I44" s="397"/>
      <c r="J44" s="398"/>
      <c r="K44" s="392"/>
      <c r="L44" s="411"/>
      <c r="M44" s="411"/>
      <c r="N44" s="392"/>
      <c r="O44" s="417"/>
      <c r="P44" s="404"/>
      <c r="Q44" s="404"/>
      <c r="R44" s="418"/>
      <c r="S44" s="394"/>
      <c r="T44" s="40" t="b">
        <f t="shared" si="2"/>
        <v>1</v>
      </c>
      <c r="U44" s="384" t="str">
        <f t="shared" si="0"/>
        <v>No</v>
      </c>
    </row>
    <row r="45" spans="1:21" s="266" customFormat="1" ht="15" x14ac:dyDescent="0.25">
      <c r="A45" s="48">
        <v>38</v>
      </c>
      <c r="B45" s="114"/>
      <c r="C45" s="114"/>
      <c r="D45" s="114">
        <f t="shared" si="1"/>
        <v>0</v>
      </c>
      <c r="E45" s="114"/>
      <c r="F45" s="101"/>
      <c r="G45" s="246">
        <f t="shared" si="3"/>
        <v>2018</v>
      </c>
      <c r="H45" s="389" t="s">
        <v>243</v>
      </c>
      <c r="I45" s="397"/>
      <c r="J45" s="398"/>
      <c r="K45" s="392"/>
      <c r="L45" s="411"/>
      <c r="M45" s="411"/>
      <c r="N45" s="392"/>
      <c r="O45" s="417"/>
      <c r="P45" s="404"/>
      <c r="Q45" s="404"/>
      <c r="R45" s="418"/>
      <c r="S45" s="394"/>
      <c r="T45" s="40" t="b">
        <f t="shared" si="2"/>
        <v>1</v>
      </c>
      <c r="U45" s="384" t="str">
        <f t="shared" si="0"/>
        <v>No</v>
      </c>
    </row>
    <row r="46" spans="1:21" s="266" customFormat="1" ht="15" x14ac:dyDescent="0.25">
      <c r="A46" s="48">
        <v>39</v>
      </c>
      <c r="B46" s="114"/>
      <c r="C46" s="114"/>
      <c r="D46" s="114">
        <f t="shared" si="1"/>
        <v>0</v>
      </c>
      <c r="E46" s="114"/>
      <c r="F46" s="101"/>
      <c r="G46" s="246">
        <f t="shared" si="3"/>
        <v>2018</v>
      </c>
      <c r="H46" s="389" t="s">
        <v>244</v>
      </c>
      <c r="I46" s="397"/>
      <c r="J46" s="398"/>
      <c r="K46" s="392"/>
      <c r="L46" s="411"/>
      <c r="M46" s="411"/>
      <c r="N46" s="392"/>
      <c r="O46" s="417"/>
      <c r="P46" s="404"/>
      <c r="Q46" s="404"/>
      <c r="R46" s="418"/>
      <c r="S46" s="394"/>
      <c r="T46" s="40" t="b">
        <f t="shared" si="2"/>
        <v>1</v>
      </c>
      <c r="U46" s="384" t="str">
        <f t="shared" si="0"/>
        <v>No</v>
      </c>
    </row>
    <row r="47" spans="1:21" s="266" customFormat="1" ht="15" x14ac:dyDescent="0.25">
      <c r="A47" s="48">
        <v>40</v>
      </c>
      <c r="B47" s="114"/>
      <c r="C47" s="114"/>
      <c r="D47" s="114">
        <f t="shared" si="1"/>
        <v>0</v>
      </c>
      <c r="E47" s="114"/>
      <c r="F47" s="101"/>
      <c r="G47" s="246">
        <f t="shared" si="3"/>
        <v>2018</v>
      </c>
      <c r="H47" s="389" t="s">
        <v>245</v>
      </c>
      <c r="I47" s="397"/>
      <c r="J47" s="398"/>
      <c r="K47" s="392"/>
      <c r="L47" s="411"/>
      <c r="M47" s="411"/>
      <c r="N47" s="392"/>
      <c r="O47" s="417"/>
      <c r="P47" s="404"/>
      <c r="Q47" s="404"/>
      <c r="R47" s="418"/>
      <c r="S47" s="394"/>
      <c r="T47" s="40" t="b">
        <f t="shared" si="2"/>
        <v>1</v>
      </c>
      <c r="U47" s="384" t="str">
        <f t="shared" si="0"/>
        <v>No</v>
      </c>
    </row>
    <row r="48" spans="1:21" s="266" customFormat="1" ht="15" x14ac:dyDescent="0.25">
      <c r="A48" s="48">
        <v>41</v>
      </c>
      <c r="B48" s="114"/>
      <c r="C48" s="114"/>
      <c r="D48" s="114">
        <f t="shared" si="1"/>
        <v>0</v>
      </c>
      <c r="E48" s="114"/>
      <c r="F48" s="101"/>
      <c r="G48" s="246">
        <f t="shared" si="3"/>
        <v>2018</v>
      </c>
      <c r="H48" s="389" t="s">
        <v>246</v>
      </c>
      <c r="I48" s="397"/>
      <c r="J48" s="398"/>
      <c r="K48" s="392"/>
      <c r="L48" s="411"/>
      <c r="M48" s="411"/>
      <c r="N48" s="392"/>
      <c r="O48" s="417"/>
      <c r="P48" s="404"/>
      <c r="Q48" s="404"/>
      <c r="R48" s="418"/>
      <c r="S48" s="394"/>
      <c r="T48" s="40" t="b">
        <f t="shared" si="2"/>
        <v>1</v>
      </c>
      <c r="U48" s="384" t="str">
        <f t="shared" si="0"/>
        <v>No</v>
      </c>
    </row>
    <row r="49" spans="1:21" s="266" customFormat="1" ht="15" x14ac:dyDescent="0.25">
      <c r="A49" s="48">
        <v>42</v>
      </c>
      <c r="B49" s="114"/>
      <c r="C49" s="114"/>
      <c r="D49" s="114">
        <f t="shared" si="1"/>
        <v>0</v>
      </c>
      <c r="E49" s="114"/>
      <c r="F49" s="101"/>
      <c r="G49" s="246">
        <f t="shared" si="3"/>
        <v>2018</v>
      </c>
      <c r="H49" s="389" t="s">
        <v>247</v>
      </c>
      <c r="I49" s="397"/>
      <c r="J49" s="398"/>
      <c r="K49" s="392"/>
      <c r="L49" s="411"/>
      <c r="M49" s="411"/>
      <c r="N49" s="392"/>
      <c r="O49" s="417"/>
      <c r="P49" s="404"/>
      <c r="Q49" s="404"/>
      <c r="R49" s="418"/>
      <c r="S49" s="394"/>
      <c r="T49" s="40" t="b">
        <f t="shared" si="2"/>
        <v>1</v>
      </c>
      <c r="U49" s="384" t="str">
        <f t="shared" si="0"/>
        <v>No</v>
      </c>
    </row>
    <row r="50" spans="1:21" s="266" customFormat="1" ht="15" x14ac:dyDescent="0.25">
      <c r="A50" s="48">
        <v>43</v>
      </c>
      <c r="B50" s="114"/>
      <c r="C50" s="114"/>
      <c r="D50" s="114">
        <f t="shared" si="1"/>
        <v>0</v>
      </c>
      <c r="E50" s="114"/>
      <c r="F50" s="101"/>
      <c r="G50" s="246">
        <f t="shared" si="3"/>
        <v>2018</v>
      </c>
      <c r="H50" s="389" t="s">
        <v>248</v>
      </c>
      <c r="I50" s="397"/>
      <c r="J50" s="398"/>
      <c r="K50" s="392"/>
      <c r="L50" s="411"/>
      <c r="M50" s="411"/>
      <c r="N50" s="392"/>
      <c r="O50" s="417"/>
      <c r="P50" s="404"/>
      <c r="Q50" s="404"/>
      <c r="R50" s="418"/>
      <c r="S50" s="394"/>
      <c r="T50" s="40" t="b">
        <f t="shared" si="2"/>
        <v>1</v>
      </c>
      <c r="U50" s="384" t="str">
        <f t="shared" si="0"/>
        <v>No</v>
      </c>
    </row>
    <row r="51" spans="1:21" s="266" customFormat="1" ht="15" x14ac:dyDescent="0.25">
      <c r="A51" s="48">
        <v>44</v>
      </c>
      <c r="B51" s="114"/>
      <c r="C51" s="114"/>
      <c r="D51" s="114">
        <f t="shared" si="1"/>
        <v>0</v>
      </c>
      <c r="E51" s="114"/>
      <c r="F51" s="101"/>
      <c r="G51" s="246">
        <f t="shared" si="3"/>
        <v>2018</v>
      </c>
      <c r="H51" s="389" t="s">
        <v>249</v>
      </c>
      <c r="I51" s="397"/>
      <c r="J51" s="398"/>
      <c r="K51" s="392"/>
      <c r="L51" s="411"/>
      <c r="M51" s="411"/>
      <c r="N51" s="392"/>
      <c r="O51" s="417"/>
      <c r="P51" s="404"/>
      <c r="Q51" s="404"/>
      <c r="R51" s="418"/>
      <c r="S51" s="394"/>
      <c r="T51" s="40" t="b">
        <f t="shared" si="2"/>
        <v>1</v>
      </c>
      <c r="U51" s="384" t="str">
        <f t="shared" si="0"/>
        <v>No</v>
      </c>
    </row>
    <row r="52" spans="1:21" s="266" customFormat="1" ht="15" x14ac:dyDescent="0.25">
      <c r="A52" s="48">
        <v>45</v>
      </c>
      <c r="B52" s="114"/>
      <c r="C52" s="114"/>
      <c r="D52" s="114">
        <f t="shared" si="1"/>
        <v>0</v>
      </c>
      <c r="E52" s="114"/>
      <c r="F52" s="101"/>
      <c r="G52" s="246">
        <f t="shared" si="3"/>
        <v>2018</v>
      </c>
      <c r="H52" s="389" t="s">
        <v>250</v>
      </c>
      <c r="I52" s="397"/>
      <c r="J52" s="398"/>
      <c r="K52" s="392"/>
      <c r="L52" s="411"/>
      <c r="M52" s="411"/>
      <c r="N52" s="392"/>
      <c r="O52" s="417"/>
      <c r="P52" s="404"/>
      <c r="Q52" s="404"/>
      <c r="R52" s="418"/>
      <c r="S52" s="394"/>
      <c r="T52" s="40" t="b">
        <f t="shared" si="2"/>
        <v>1</v>
      </c>
      <c r="U52" s="384" t="str">
        <f t="shared" si="0"/>
        <v>No</v>
      </c>
    </row>
    <row r="53" spans="1:21" s="266" customFormat="1" ht="15" x14ac:dyDescent="0.25">
      <c r="A53" s="48">
        <v>46</v>
      </c>
      <c r="B53" s="114"/>
      <c r="C53" s="114"/>
      <c r="D53" s="114">
        <f t="shared" si="1"/>
        <v>0</v>
      </c>
      <c r="E53" s="114"/>
      <c r="F53" s="101"/>
      <c r="G53" s="246">
        <f t="shared" si="3"/>
        <v>2018</v>
      </c>
      <c r="H53" s="389" t="s">
        <v>251</v>
      </c>
      <c r="I53" s="397"/>
      <c r="J53" s="398"/>
      <c r="K53" s="392"/>
      <c r="L53" s="411"/>
      <c r="M53" s="411"/>
      <c r="N53" s="392"/>
      <c r="O53" s="417"/>
      <c r="P53" s="404"/>
      <c r="Q53" s="404"/>
      <c r="R53" s="418"/>
      <c r="S53" s="394"/>
      <c r="T53" s="40" t="b">
        <f t="shared" si="2"/>
        <v>1</v>
      </c>
      <c r="U53" s="384" t="str">
        <f t="shared" si="0"/>
        <v>No</v>
      </c>
    </row>
    <row r="54" spans="1:21" s="266" customFormat="1" ht="15" x14ac:dyDescent="0.25">
      <c r="A54" s="48">
        <v>47</v>
      </c>
      <c r="B54" s="114"/>
      <c r="C54" s="114"/>
      <c r="D54" s="114">
        <f>IF($U54="Yes",1,0)</f>
        <v>0</v>
      </c>
      <c r="E54" s="114"/>
      <c r="F54" s="101"/>
      <c r="G54" s="246">
        <f t="shared" si="3"/>
        <v>2018</v>
      </c>
      <c r="H54" s="389" t="s">
        <v>252</v>
      </c>
      <c r="I54" s="397"/>
      <c r="J54" s="398"/>
      <c r="K54" s="392"/>
      <c r="L54" s="411"/>
      <c r="M54" s="411"/>
      <c r="N54" s="392"/>
      <c r="O54" s="417"/>
      <c r="P54" s="404"/>
      <c r="Q54" s="404"/>
      <c r="R54" s="418"/>
      <c r="S54" s="394"/>
      <c r="T54" s="40" t="b">
        <f t="shared" si="2"/>
        <v>1</v>
      </c>
      <c r="U54" s="384" t="str">
        <f t="shared" si="0"/>
        <v>No</v>
      </c>
    </row>
    <row r="55" spans="1:21" s="266" customFormat="1" ht="15" x14ac:dyDescent="0.25">
      <c r="A55" s="48">
        <v>48</v>
      </c>
      <c r="B55" s="114"/>
      <c r="C55" s="114"/>
      <c r="D55" s="114">
        <f t="shared" si="1"/>
        <v>0</v>
      </c>
      <c r="E55" s="114"/>
      <c r="F55" s="101"/>
      <c r="G55" s="246">
        <f t="shared" si="3"/>
        <v>2018</v>
      </c>
      <c r="H55" s="389" t="s">
        <v>253</v>
      </c>
      <c r="I55" s="397"/>
      <c r="J55" s="398"/>
      <c r="K55" s="392"/>
      <c r="L55" s="411"/>
      <c r="M55" s="411"/>
      <c r="N55" s="392"/>
      <c r="O55" s="417"/>
      <c r="P55" s="404"/>
      <c r="Q55" s="404"/>
      <c r="R55" s="418"/>
      <c r="S55" s="394"/>
      <c r="T55" s="40" t="b">
        <f t="shared" si="2"/>
        <v>1</v>
      </c>
      <c r="U55" s="384" t="str">
        <f t="shared" si="0"/>
        <v>No</v>
      </c>
    </row>
    <row r="56" spans="1:21" s="266" customFormat="1" ht="15" x14ac:dyDescent="0.25">
      <c r="A56" s="48">
        <v>49</v>
      </c>
      <c r="B56" s="114"/>
      <c r="C56" s="114"/>
      <c r="D56" s="114">
        <f t="shared" si="1"/>
        <v>0</v>
      </c>
      <c r="E56" s="114"/>
      <c r="F56" s="101"/>
      <c r="G56" s="246">
        <f t="shared" si="3"/>
        <v>2018</v>
      </c>
      <c r="H56" s="389" t="s">
        <v>254</v>
      </c>
      <c r="I56" s="397"/>
      <c r="J56" s="398"/>
      <c r="K56" s="392"/>
      <c r="L56" s="411"/>
      <c r="M56" s="411"/>
      <c r="N56" s="392"/>
      <c r="O56" s="417"/>
      <c r="P56" s="404"/>
      <c r="Q56" s="404"/>
      <c r="R56" s="418"/>
      <c r="S56" s="394"/>
      <c r="T56" s="40" t="b">
        <f t="shared" si="2"/>
        <v>1</v>
      </c>
      <c r="U56" s="384" t="str">
        <f>IF($U$6="All 'Yes'","Yes","No")</f>
        <v>No</v>
      </c>
    </row>
    <row r="57" spans="1:21" s="266" customFormat="1" ht="15" x14ac:dyDescent="0.25">
      <c r="A57" s="48">
        <v>50</v>
      </c>
      <c r="B57" s="114"/>
      <c r="C57" s="114"/>
      <c r="D57" s="114">
        <f t="shared" si="1"/>
        <v>0</v>
      </c>
      <c r="E57" s="114"/>
      <c r="F57" s="101"/>
      <c r="G57" s="246">
        <f t="shared" si="3"/>
        <v>2018</v>
      </c>
      <c r="H57" s="389" t="s">
        <v>255</v>
      </c>
      <c r="I57" s="397"/>
      <c r="J57" s="398"/>
      <c r="K57" s="392"/>
      <c r="L57" s="411"/>
      <c r="M57" s="411"/>
      <c r="N57" s="392"/>
      <c r="O57" s="417"/>
      <c r="P57" s="404"/>
      <c r="Q57" s="404"/>
      <c r="R57" s="418"/>
      <c r="S57" s="394"/>
      <c r="T57" s="40" t="b">
        <f t="shared" si="2"/>
        <v>1</v>
      </c>
      <c r="U57" s="384" t="str">
        <f>IF($U$6="All 'Yes'","Yes","No")</f>
        <v>No</v>
      </c>
    </row>
    <row r="58" spans="1:21" s="266" customFormat="1" ht="15" x14ac:dyDescent="0.25">
      <c r="A58" s="48">
        <v>51</v>
      </c>
      <c r="B58" s="114"/>
      <c r="C58" s="114"/>
      <c r="D58" s="114">
        <f t="shared" si="1"/>
        <v>0</v>
      </c>
      <c r="E58" s="114"/>
      <c r="F58" s="101"/>
      <c r="G58" s="246">
        <f t="shared" si="3"/>
        <v>2018</v>
      </c>
      <c r="H58" s="419" t="s">
        <v>256</v>
      </c>
      <c r="I58" s="420"/>
      <c r="J58" s="421"/>
      <c r="K58" s="422"/>
      <c r="L58" s="422"/>
      <c r="M58" s="422"/>
      <c r="N58" s="388"/>
      <c r="O58" s="423"/>
      <c r="P58" s="409">
        <f>SUM(P8:P57)</f>
        <v>0</v>
      </c>
      <c r="Q58" s="409">
        <f>SUM(Q8:Q57)</f>
        <v>0</v>
      </c>
      <c r="R58" s="424"/>
      <c r="S58" s="424"/>
      <c r="T58" s="191" t="s">
        <v>504</v>
      </c>
      <c r="U58" s="384" t="str">
        <f>IF($U$6="All 'Yes'","Yes","No")</f>
        <v>No</v>
      </c>
    </row>
  </sheetData>
  <sheetProtection password="C0A1" sheet="1" selectLockedCells="1"/>
  <mergeCells count="22">
    <mergeCell ref="V5:V6"/>
    <mergeCell ref="T5:T6"/>
    <mergeCell ref="A5:A6"/>
    <mergeCell ref="B5:B6"/>
    <mergeCell ref="C5:C6"/>
    <mergeCell ref="D5:D6"/>
    <mergeCell ref="E5:E6"/>
    <mergeCell ref="F5:F6"/>
    <mergeCell ref="G5:G6"/>
    <mergeCell ref="H5:H6"/>
    <mergeCell ref="I5:I6"/>
    <mergeCell ref="J5:J6"/>
    <mergeCell ref="K6:L6"/>
    <mergeCell ref="M5:M6"/>
    <mergeCell ref="N5:N6"/>
    <mergeCell ref="O5:O6"/>
    <mergeCell ref="G2:U2"/>
    <mergeCell ref="G3:U3"/>
    <mergeCell ref="P5:P6"/>
    <mergeCell ref="Q5:Q6"/>
    <mergeCell ref="R5:R6"/>
    <mergeCell ref="S5:S6"/>
  </mergeCells>
  <conditionalFormatting sqref="T8:T57">
    <cfRule type="cellIs" dxfId="39" priority="1" operator="equal">
      <formula>TRUE</formula>
    </cfRule>
    <cfRule type="cellIs" dxfId="38" priority="2" stopIfTrue="1" operator="equal">
      <formula>FALSE</formula>
    </cfRule>
  </conditionalFormatting>
  <dataValidations count="10">
    <dataValidation type="whole" allowBlank="1" showInputMessage="1" showErrorMessage="1" error="Must be a whole number. " sqref="L4:S4">
      <formula1>-999999999999</formula1>
      <formula2>999999999999</formula2>
    </dataValidation>
    <dataValidation type="date" allowBlank="1" showInputMessage="1" showErrorMessage="1" sqref="K8:K57">
      <formula1>1</formula1>
      <formula2>42735</formula2>
    </dataValidation>
    <dataValidation type="whole" allowBlank="1" showInputMessage="1" showErrorMessage="1" sqref="Q8:Q57">
      <formula1>-999999999999</formula1>
      <formula2>999999999999</formula2>
    </dataValidation>
    <dataValidation type="decimal" allowBlank="1" showInputMessage="1" showErrorMessage="1" sqref="R8:R57">
      <formula1>0</formula1>
      <formula2>100</formula2>
    </dataValidation>
    <dataValidation type="list" allowBlank="1" showInputMessage="1" showErrorMessage="1" sqref="S8:S57">
      <formula1>$V$8:$V$9</formula1>
    </dataValidation>
    <dataValidation type="whole" allowBlank="1" showInputMessage="1" showErrorMessage="1" sqref="P8:P57">
      <formula1>-999999999999</formula1>
      <formula2>9999999999999</formula2>
    </dataValidation>
    <dataValidation allowBlank="1" showInputMessage="1" showErrorMessage="1" error="Must be a whole number. " sqref="U5 T58"/>
    <dataValidation type="list" allowBlank="1" showInputMessage="1" showErrorMessage="1" sqref="U6">
      <formula1>"As Set, All 'Yes'"</formula1>
    </dataValidation>
    <dataValidation type="list" allowBlank="1" showInputMessage="1" showErrorMessage="1" error="Must be a whole number. " sqref="U8:U58">
      <formula1>"Yes, No"</formula1>
    </dataValidation>
    <dataValidation type="date" allowBlank="1" showInputMessage="1" showErrorMessage="1" sqref="L8:M57">
      <formula1>1</formula1>
      <formula2>43100</formula2>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6"/>
  <sheetViews>
    <sheetView zoomScaleSheetLayoutView="90" workbookViewId="0">
      <pane ySplit="6" topLeftCell="A7" activePane="bottomLeft" state="frozen"/>
      <selection pane="bottomLeft" activeCell="I8" sqref="I8"/>
    </sheetView>
  </sheetViews>
  <sheetFormatPr defaultColWidth="9.140625" defaultRowHeight="12" x14ac:dyDescent="0.2"/>
  <cols>
    <col min="1" max="1" width="8.7109375" style="2" hidden="1" customWidth="1"/>
    <col min="2" max="2" width="17.7109375" style="2" hidden="1" customWidth="1"/>
    <col min="3" max="3" width="7.85546875" style="2" hidden="1" customWidth="1"/>
    <col min="4" max="4" width="7.28515625" style="2" hidden="1" customWidth="1"/>
    <col min="5" max="5" width="8.140625" style="2" hidden="1" customWidth="1"/>
    <col min="6" max="6" width="8" style="2" hidden="1" customWidth="1"/>
    <col min="7" max="7" width="10.7109375" style="2" customWidth="1"/>
    <col min="8" max="8" width="10.7109375" style="12" customWidth="1"/>
    <col min="9" max="9" width="14.7109375" style="2" customWidth="1"/>
    <col min="10" max="10" width="36.7109375" style="2" customWidth="1"/>
    <col min="11" max="13" width="15.7109375" style="2" customWidth="1"/>
    <col min="14" max="21" width="22.7109375" style="2" customWidth="1"/>
    <col min="22" max="22" width="12.7109375" style="2" customWidth="1"/>
    <col min="23" max="23" width="9.42578125" style="2" customWidth="1"/>
    <col min="24" max="24" width="9.140625" style="2" customWidth="1"/>
    <col min="25" max="16384" width="9.140625" style="2"/>
  </cols>
  <sheetData>
    <row r="2" spans="1:23" ht="23.25" x14ac:dyDescent="0.35">
      <c r="A2" s="98"/>
      <c r="B2" s="98"/>
      <c r="C2" s="98"/>
      <c r="D2" s="98"/>
      <c r="E2" s="98"/>
      <c r="F2" s="100"/>
      <c r="G2" s="562" t="s">
        <v>286</v>
      </c>
      <c r="H2" s="562"/>
      <c r="I2" s="562"/>
      <c r="J2" s="562"/>
      <c r="K2" s="562"/>
      <c r="L2" s="562"/>
      <c r="M2" s="562"/>
      <c r="N2" s="562"/>
      <c r="O2" s="562"/>
      <c r="P2" s="562"/>
      <c r="Q2" s="562"/>
      <c r="R2" s="562"/>
      <c r="S2" s="562"/>
      <c r="T2" s="562"/>
      <c r="U2" s="562"/>
      <c r="V2" s="562"/>
      <c r="W2" s="562"/>
    </row>
    <row r="3" spans="1:23" ht="20.25" x14ac:dyDescent="0.3">
      <c r="A3" s="98"/>
      <c r="B3" s="98"/>
      <c r="C3" s="98"/>
      <c r="D3" s="98"/>
      <c r="E3" s="98"/>
      <c r="F3" s="100"/>
      <c r="G3" s="555" t="s">
        <v>260</v>
      </c>
      <c r="H3" s="555"/>
      <c r="I3" s="555"/>
      <c r="J3" s="555"/>
      <c r="K3" s="555"/>
      <c r="L3" s="555"/>
      <c r="M3" s="555"/>
      <c r="N3" s="555"/>
      <c r="O3" s="555"/>
      <c r="P3" s="555"/>
      <c r="Q3" s="555"/>
      <c r="R3" s="555"/>
      <c r="S3" s="555"/>
      <c r="T3" s="555"/>
      <c r="U3" s="555"/>
      <c r="V3" s="555"/>
      <c r="W3" s="555"/>
    </row>
    <row r="4" spans="1:23" ht="20.25" x14ac:dyDescent="0.2">
      <c r="A4" s="104"/>
      <c r="B4" s="105" t="s">
        <v>549</v>
      </c>
      <c r="C4" s="105"/>
      <c r="D4" s="105"/>
      <c r="E4" s="105"/>
      <c r="F4" s="106"/>
      <c r="G4" s="27"/>
      <c r="H4" s="28"/>
      <c r="I4" s="27"/>
      <c r="J4" s="27"/>
      <c r="K4" s="27"/>
      <c r="L4" s="29"/>
      <c r="M4" s="29"/>
      <c r="N4" s="29"/>
      <c r="O4" s="29"/>
      <c r="P4" s="29"/>
      <c r="Q4" s="29"/>
      <c r="R4" s="29"/>
      <c r="S4" s="29"/>
      <c r="T4" s="29"/>
      <c r="U4" s="29"/>
    </row>
    <row r="5" spans="1:23" ht="60" x14ac:dyDescent="0.2">
      <c r="A5" s="539" t="s">
        <v>555</v>
      </c>
      <c r="B5" s="538" t="s">
        <v>556</v>
      </c>
      <c r="C5" s="538" t="s">
        <v>557</v>
      </c>
      <c r="D5" s="538" t="s">
        <v>558</v>
      </c>
      <c r="E5" s="538" t="s">
        <v>559</v>
      </c>
      <c r="F5" s="567" t="s">
        <v>560</v>
      </c>
      <c r="G5" s="545" t="s">
        <v>200</v>
      </c>
      <c r="H5" s="592" t="s">
        <v>561</v>
      </c>
      <c r="I5" s="584" t="s">
        <v>597</v>
      </c>
      <c r="J5" s="584" t="s">
        <v>598</v>
      </c>
      <c r="K5" s="145" t="s">
        <v>599</v>
      </c>
      <c r="L5" s="146" t="s">
        <v>600</v>
      </c>
      <c r="M5" s="563" t="s">
        <v>624</v>
      </c>
      <c r="N5" s="563" t="s">
        <v>620</v>
      </c>
      <c r="O5" s="563" t="s">
        <v>621</v>
      </c>
      <c r="P5" s="128" t="s">
        <v>622</v>
      </c>
      <c r="Q5" s="147" t="s">
        <v>618</v>
      </c>
      <c r="R5" s="147" t="s">
        <v>617</v>
      </c>
      <c r="S5" s="563" t="s">
        <v>616</v>
      </c>
      <c r="T5" s="563" t="s">
        <v>615</v>
      </c>
      <c r="U5" s="563" t="s">
        <v>614</v>
      </c>
      <c r="V5" s="596" t="s">
        <v>427</v>
      </c>
      <c r="W5" s="111" t="s">
        <v>558</v>
      </c>
    </row>
    <row r="6" spans="1:23" s="30" customFormat="1" ht="14.25" customHeight="1" x14ac:dyDescent="0.25">
      <c r="A6" s="539"/>
      <c r="B6" s="538"/>
      <c r="C6" s="538"/>
      <c r="D6" s="538"/>
      <c r="E6" s="538"/>
      <c r="F6" s="567"/>
      <c r="G6" s="545"/>
      <c r="H6" s="593"/>
      <c r="I6" s="585"/>
      <c r="J6" s="585"/>
      <c r="K6" s="594" t="s">
        <v>607</v>
      </c>
      <c r="L6" s="595"/>
      <c r="M6" s="564"/>
      <c r="N6" s="564"/>
      <c r="O6" s="564"/>
      <c r="P6" s="135">
        <f>IF(COUNTBLANK($G$8),"",$G$8-1)</f>
        <v>2017</v>
      </c>
      <c r="Q6" s="594" t="s">
        <v>619</v>
      </c>
      <c r="R6" s="595"/>
      <c r="S6" s="564"/>
      <c r="T6" s="564"/>
      <c r="U6" s="564"/>
      <c r="V6" s="588"/>
      <c r="W6" s="385" t="s">
        <v>565</v>
      </c>
    </row>
    <row r="7" spans="1:23" s="30" customFormat="1" ht="12.75" hidden="1" x14ac:dyDescent="0.25">
      <c r="A7" s="94" t="s">
        <v>631</v>
      </c>
      <c r="B7" s="94" t="s">
        <v>550</v>
      </c>
      <c r="C7" s="94" t="s">
        <v>552</v>
      </c>
      <c r="D7" s="94" t="s">
        <v>551</v>
      </c>
      <c r="E7" s="94" t="s">
        <v>553</v>
      </c>
      <c r="F7" s="255" t="s">
        <v>554</v>
      </c>
      <c r="G7" s="285" t="s">
        <v>563</v>
      </c>
      <c r="H7" s="122" t="s">
        <v>426</v>
      </c>
      <c r="I7" s="129" t="s">
        <v>629</v>
      </c>
      <c r="J7" s="130" t="s">
        <v>522</v>
      </c>
      <c r="K7" s="122" t="s">
        <v>523</v>
      </c>
      <c r="L7" s="122" t="s">
        <v>623</v>
      </c>
      <c r="M7" s="122" t="s">
        <v>535</v>
      </c>
      <c r="N7" s="122" t="s">
        <v>536</v>
      </c>
      <c r="O7" s="122" t="s">
        <v>531</v>
      </c>
      <c r="P7" s="122" t="s">
        <v>537</v>
      </c>
      <c r="Q7" s="122" t="s">
        <v>625</v>
      </c>
      <c r="R7" s="122" t="s">
        <v>626</v>
      </c>
      <c r="S7" s="122" t="s">
        <v>538</v>
      </c>
      <c r="T7" s="122" t="s">
        <v>539</v>
      </c>
      <c r="U7" s="122" t="s">
        <v>540</v>
      </c>
      <c r="V7" s="102" t="s">
        <v>428</v>
      </c>
      <c r="W7" s="386" t="s">
        <v>564</v>
      </c>
    </row>
    <row r="8" spans="1:23" s="266" customFormat="1" ht="15.75" x14ac:dyDescent="0.25">
      <c r="A8" s="107">
        <v>1</v>
      </c>
      <c r="B8" s="114"/>
      <c r="C8" s="114"/>
      <c r="D8" s="114">
        <f t="shared" ref="D8:D27" si="0">IF($W8="Yes",1,0)</f>
        <v>0</v>
      </c>
      <c r="E8" s="114"/>
      <c r="F8" s="256"/>
      <c r="G8" s="258">
        <f>'OPS &amp; INVEST Stmt Income'!G8</f>
        <v>2018</v>
      </c>
      <c r="H8" s="341" t="s">
        <v>206</v>
      </c>
      <c r="I8" s="342"/>
      <c r="J8" s="342"/>
      <c r="K8" s="346"/>
      <c r="L8" s="346"/>
      <c r="M8" s="346"/>
      <c r="N8" s="347"/>
      <c r="O8" s="222"/>
      <c r="P8" s="232"/>
      <c r="Q8" s="222"/>
      <c r="R8" s="222"/>
      <c r="S8" s="220">
        <f>(P8+Q8)-R8</f>
        <v>0</v>
      </c>
      <c r="T8" s="222"/>
      <c r="U8" s="220">
        <f>S8-T8</f>
        <v>0</v>
      </c>
      <c r="V8" s="40" t="b">
        <f>IF((COUNTBLANK(I8:R8))=10,TRUE,IF((COUNTBLANK(I8:J8))=0,IF(COUNTBLANK(N8:R8)=0,IF(T8=0,IF(ISBLANK(T8),FALSE,TRUE),TRUE))))</f>
        <v>1</v>
      </c>
      <c r="W8" s="384" t="str">
        <f>IF($W$6="All 'Yes'","Yes","No")</f>
        <v>No</v>
      </c>
    </row>
    <row r="9" spans="1:23" s="266" customFormat="1" ht="15" x14ac:dyDescent="0.25">
      <c r="A9" s="48">
        <v>2</v>
      </c>
      <c r="B9" s="114"/>
      <c r="C9" s="114"/>
      <c r="D9" s="114">
        <f t="shared" si="0"/>
        <v>0</v>
      </c>
      <c r="E9" s="114"/>
      <c r="F9" s="256"/>
      <c r="G9" s="246">
        <f>$G$8</f>
        <v>2018</v>
      </c>
      <c r="H9" s="163" t="s">
        <v>207</v>
      </c>
      <c r="I9" s="72"/>
      <c r="J9" s="72"/>
      <c r="K9" s="346"/>
      <c r="L9" s="346"/>
      <c r="M9" s="346"/>
      <c r="N9" s="302"/>
      <c r="O9" s="213"/>
      <c r="P9" s="232"/>
      <c r="Q9" s="213"/>
      <c r="R9" s="213"/>
      <c r="S9" s="220">
        <f t="shared" ref="S9:S27" si="1">(P9+Q9)-R9</f>
        <v>0</v>
      </c>
      <c r="T9" s="213"/>
      <c r="U9" s="220">
        <f t="shared" ref="U9:U27" si="2">S9-T9</f>
        <v>0</v>
      </c>
      <c r="V9" s="40" t="b">
        <f t="shared" ref="V9:V27" si="3">IF((COUNTBLANK(I9:R9))=10,TRUE,IF((COUNTBLANK(I9:J9))=0,IF(COUNTBLANK(N9:R9)=0,IF(T9=0,IF(ISBLANK(T9),FALSE,TRUE),TRUE))))</f>
        <v>1</v>
      </c>
      <c r="W9" s="384" t="str">
        <f t="shared" ref="W9:W28" si="4">IF($W$6="All 'Yes'","Yes","No")</f>
        <v>No</v>
      </c>
    </row>
    <row r="10" spans="1:23" s="266" customFormat="1" ht="15" x14ac:dyDescent="0.25">
      <c r="A10" s="48">
        <v>3</v>
      </c>
      <c r="B10" s="114"/>
      <c r="C10" s="114"/>
      <c r="D10" s="114">
        <f t="shared" si="0"/>
        <v>0</v>
      </c>
      <c r="E10" s="114"/>
      <c r="F10" s="256"/>
      <c r="G10" s="246">
        <f t="shared" ref="G10:G28" si="5">$G$8</f>
        <v>2018</v>
      </c>
      <c r="H10" s="163" t="s">
        <v>208</v>
      </c>
      <c r="I10" s="72"/>
      <c r="J10" s="72"/>
      <c r="K10" s="346"/>
      <c r="L10" s="346"/>
      <c r="M10" s="346"/>
      <c r="N10" s="302"/>
      <c r="O10" s="213"/>
      <c r="P10" s="232"/>
      <c r="Q10" s="213"/>
      <c r="R10" s="213"/>
      <c r="S10" s="220">
        <f t="shared" si="1"/>
        <v>0</v>
      </c>
      <c r="T10" s="213"/>
      <c r="U10" s="220">
        <f t="shared" si="2"/>
        <v>0</v>
      </c>
      <c r="V10" s="40" t="b">
        <f t="shared" si="3"/>
        <v>1</v>
      </c>
      <c r="W10" s="384" t="str">
        <f t="shared" si="4"/>
        <v>No</v>
      </c>
    </row>
    <row r="11" spans="1:23" s="266" customFormat="1" ht="15" x14ac:dyDescent="0.25">
      <c r="A11" s="48">
        <v>4</v>
      </c>
      <c r="B11" s="114"/>
      <c r="C11" s="114"/>
      <c r="D11" s="114">
        <f t="shared" si="0"/>
        <v>0</v>
      </c>
      <c r="E11" s="114"/>
      <c r="F11" s="256"/>
      <c r="G11" s="246">
        <f t="shared" si="5"/>
        <v>2018</v>
      </c>
      <c r="H11" s="163" t="s">
        <v>209</v>
      </c>
      <c r="I11" s="295"/>
      <c r="J11" s="295"/>
      <c r="K11" s="346"/>
      <c r="L11" s="346"/>
      <c r="M11" s="346"/>
      <c r="N11" s="302"/>
      <c r="O11" s="213"/>
      <c r="P11" s="232"/>
      <c r="Q11" s="213"/>
      <c r="R11" s="213"/>
      <c r="S11" s="220">
        <f t="shared" si="1"/>
        <v>0</v>
      </c>
      <c r="T11" s="213"/>
      <c r="U11" s="220">
        <f t="shared" si="2"/>
        <v>0</v>
      </c>
      <c r="V11" s="40" t="b">
        <f t="shared" si="3"/>
        <v>1</v>
      </c>
      <c r="W11" s="384" t="str">
        <f t="shared" si="4"/>
        <v>No</v>
      </c>
    </row>
    <row r="12" spans="1:23" s="266" customFormat="1" ht="15" x14ac:dyDescent="0.25">
      <c r="A12" s="48">
        <v>5</v>
      </c>
      <c r="B12" s="114"/>
      <c r="C12" s="114"/>
      <c r="D12" s="114">
        <f t="shared" si="0"/>
        <v>0</v>
      </c>
      <c r="E12" s="114"/>
      <c r="F12" s="256"/>
      <c r="G12" s="246">
        <f t="shared" si="5"/>
        <v>2018</v>
      </c>
      <c r="H12" s="163" t="s">
        <v>210</v>
      </c>
      <c r="I12" s="295"/>
      <c r="J12" s="295"/>
      <c r="K12" s="346"/>
      <c r="L12" s="346"/>
      <c r="M12" s="346"/>
      <c r="N12" s="302"/>
      <c r="O12" s="213"/>
      <c r="P12" s="232"/>
      <c r="Q12" s="213"/>
      <c r="R12" s="213"/>
      <c r="S12" s="220">
        <f t="shared" si="1"/>
        <v>0</v>
      </c>
      <c r="T12" s="213"/>
      <c r="U12" s="220">
        <f t="shared" si="2"/>
        <v>0</v>
      </c>
      <c r="V12" s="40" t="b">
        <f t="shared" si="3"/>
        <v>1</v>
      </c>
      <c r="W12" s="384" t="str">
        <f t="shared" si="4"/>
        <v>No</v>
      </c>
    </row>
    <row r="13" spans="1:23" s="266" customFormat="1" ht="15" x14ac:dyDescent="0.25">
      <c r="A13" s="48">
        <v>6</v>
      </c>
      <c r="B13" s="114"/>
      <c r="C13" s="114"/>
      <c r="D13" s="114">
        <f t="shared" si="0"/>
        <v>0</v>
      </c>
      <c r="E13" s="114"/>
      <c r="F13" s="256"/>
      <c r="G13" s="246">
        <f t="shared" si="5"/>
        <v>2018</v>
      </c>
      <c r="H13" s="163" t="s">
        <v>211</v>
      </c>
      <c r="I13" s="295"/>
      <c r="J13" s="295"/>
      <c r="K13" s="346"/>
      <c r="L13" s="346"/>
      <c r="M13" s="346"/>
      <c r="N13" s="302"/>
      <c r="O13" s="213"/>
      <c r="P13" s="232"/>
      <c r="Q13" s="213"/>
      <c r="R13" s="213"/>
      <c r="S13" s="220">
        <f t="shared" si="1"/>
        <v>0</v>
      </c>
      <c r="T13" s="213"/>
      <c r="U13" s="220">
        <f t="shared" si="2"/>
        <v>0</v>
      </c>
      <c r="V13" s="40" t="b">
        <f t="shared" si="3"/>
        <v>1</v>
      </c>
      <c r="W13" s="384" t="str">
        <f t="shared" si="4"/>
        <v>No</v>
      </c>
    </row>
    <row r="14" spans="1:23" s="266" customFormat="1" ht="15" x14ac:dyDescent="0.25">
      <c r="A14" s="48">
        <v>7</v>
      </c>
      <c r="B14" s="114"/>
      <c r="C14" s="114"/>
      <c r="D14" s="114">
        <f t="shared" si="0"/>
        <v>0</v>
      </c>
      <c r="E14" s="114"/>
      <c r="F14" s="256"/>
      <c r="G14" s="246">
        <f t="shared" si="5"/>
        <v>2018</v>
      </c>
      <c r="H14" s="163" t="s">
        <v>212</v>
      </c>
      <c r="I14" s="295"/>
      <c r="J14" s="295"/>
      <c r="K14" s="346"/>
      <c r="L14" s="346"/>
      <c r="M14" s="346"/>
      <c r="N14" s="302"/>
      <c r="O14" s="213"/>
      <c r="P14" s="232"/>
      <c r="Q14" s="213"/>
      <c r="R14" s="213"/>
      <c r="S14" s="220">
        <f t="shared" si="1"/>
        <v>0</v>
      </c>
      <c r="T14" s="213"/>
      <c r="U14" s="220">
        <f t="shared" si="2"/>
        <v>0</v>
      </c>
      <c r="V14" s="40" t="b">
        <f t="shared" si="3"/>
        <v>1</v>
      </c>
      <c r="W14" s="384" t="str">
        <f t="shared" si="4"/>
        <v>No</v>
      </c>
    </row>
    <row r="15" spans="1:23" s="266" customFormat="1" ht="15" x14ac:dyDescent="0.25">
      <c r="A15" s="48">
        <v>8</v>
      </c>
      <c r="B15" s="114"/>
      <c r="C15" s="114"/>
      <c r="D15" s="114">
        <f t="shared" si="0"/>
        <v>0</v>
      </c>
      <c r="E15" s="114"/>
      <c r="F15" s="256"/>
      <c r="G15" s="246">
        <f t="shared" si="5"/>
        <v>2018</v>
      </c>
      <c r="H15" s="163" t="s">
        <v>213</v>
      </c>
      <c r="I15" s="295"/>
      <c r="J15" s="295"/>
      <c r="K15" s="346"/>
      <c r="L15" s="346"/>
      <c r="M15" s="346"/>
      <c r="N15" s="302"/>
      <c r="O15" s="213"/>
      <c r="P15" s="232"/>
      <c r="Q15" s="213"/>
      <c r="R15" s="213"/>
      <c r="S15" s="220">
        <f t="shared" si="1"/>
        <v>0</v>
      </c>
      <c r="T15" s="213"/>
      <c r="U15" s="220">
        <f t="shared" si="2"/>
        <v>0</v>
      </c>
      <c r="V15" s="40" t="b">
        <f t="shared" si="3"/>
        <v>1</v>
      </c>
      <c r="W15" s="384" t="str">
        <f t="shared" si="4"/>
        <v>No</v>
      </c>
    </row>
    <row r="16" spans="1:23" s="266" customFormat="1" ht="15" x14ac:dyDescent="0.25">
      <c r="A16" s="48">
        <v>9</v>
      </c>
      <c r="B16" s="114"/>
      <c r="C16" s="114"/>
      <c r="D16" s="114">
        <f t="shared" si="0"/>
        <v>0</v>
      </c>
      <c r="E16" s="114"/>
      <c r="F16" s="256"/>
      <c r="G16" s="246">
        <f t="shared" si="5"/>
        <v>2018</v>
      </c>
      <c r="H16" s="163" t="s">
        <v>214</v>
      </c>
      <c r="I16" s="295"/>
      <c r="J16" s="295"/>
      <c r="K16" s="346"/>
      <c r="L16" s="346"/>
      <c r="M16" s="346"/>
      <c r="N16" s="302"/>
      <c r="O16" s="213"/>
      <c r="P16" s="232"/>
      <c r="Q16" s="213"/>
      <c r="R16" s="213"/>
      <c r="S16" s="220">
        <f t="shared" si="1"/>
        <v>0</v>
      </c>
      <c r="T16" s="213"/>
      <c r="U16" s="220">
        <f t="shared" si="2"/>
        <v>0</v>
      </c>
      <c r="V16" s="40" t="b">
        <f t="shared" si="3"/>
        <v>1</v>
      </c>
      <c r="W16" s="384" t="str">
        <f t="shared" si="4"/>
        <v>No</v>
      </c>
    </row>
    <row r="17" spans="1:23" s="266" customFormat="1" ht="15" x14ac:dyDescent="0.25">
      <c r="A17" s="48">
        <v>10</v>
      </c>
      <c r="B17" s="114"/>
      <c r="C17" s="114"/>
      <c r="D17" s="114">
        <f t="shared" si="0"/>
        <v>0</v>
      </c>
      <c r="E17" s="114"/>
      <c r="F17" s="256"/>
      <c r="G17" s="246">
        <f t="shared" si="5"/>
        <v>2018</v>
      </c>
      <c r="H17" s="163" t="s">
        <v>215</v>
      </c>
      <c r="I17" s="295"/>
      <c r="J17" s="295"/>
      <c r="K17" s="346"/>
      <c r="L17" s="346"/>
      <c r="M17" s="346"/>
      <c r="N17" s="302"/>
      <c r="O17" s="213"/>
      <c r="P17" s="232"/>
      <c r="Q17" s="213"/>
      <c r="R17" s="213"/>
      <c r="S17" s="220">
        <f t="shared" si="1"/>
        <v>0</v>
      </c>
      <c r="T17" s="213"/>
      <c r="U17" s="220">
        <f t="shared" si="2"/>
        <v>0</v>
      </c>
      <c r="V17" s="40" t="b">
        <f t="shared" si="3"/>
        <v>1</v>
      </c>
      <c r="W17" s="384" t="str">
        <f t="shared" si="4"/>
        <v>No</v>
      </c>
    </row>
    <row r="18" spans="1:23" s="266" customFormat="1" ht="15" x14ac:dyDescent="0.25">
      <c r="A18" s="48">
        <v>11</v>
      </c>
      <c r="B18" s="114"/>
      <c r="C18" s="114"/>
      <c r="D18" s="114">
        <f t="shared" si="0"/>
        <v>0</v>
      </c>
      <c r="E18" s="114"/>
      <c r="F18" s="256"/>
      <c r="G18" s="246">
        <f t="shared" si="5"/>
        <v>2018</v>
      </c>
      <c r="H18" s="163" t="s">
        <v>216</v>
      </c>
      <c r="I18" s="291"/>
      <c r="J18" s="291"/>
      <c r="K18" s="346"/>
      <c r="L18" s="346"/>
      <c r="M18" s="346"/>
      <c r="N18" s="301"/>
      <c r="O18" s="282"/>
      <c r="P18" s="232"/>
      <c r="Q18" s="282"/>
      <c r="R18" s="282"/>
      <c r="S18" s="220">
        <f t="shared" si="1"/>
        <v>0</v>
      </c>
      <c r="T18" s="282"/>
      <c r="U18" s="220">
        <f t="shared" si="2"/>
        <v>0</v>
      </c>
      <c r="V18" s="40" t="b">
        <f t="shared" si="3"/>
        <v>1</v>
      </c>
      <c r="W18" s="384" t="str">
        <f t="shared" si="4"/>
        <v>No</v>
      </c>
    </row>
    <row r="19" spans="1:23" s="266" customFormat="1" ht="15" x14ac:dyDescent="0.25">
      <c r="A19" s="48">
        <v>12</v>
      </c>
      <c r="B19" s="114"/>
      <c r="C19" s="114"/>
      <c r="D19" s="114">
        <f t="shared" si="0"/>
        <v>0</v>
      </c>
      <c r="E19" s="114"/>
      <c r="F19" s="256"/>
      <c r="G19" s="246">
        <f t="shared" si="5"/>
        <v>2018</v>
      </c>
      <c r="H19" s="163" t="s">
        <v>217</v>
      </c>
      <c r="I19" s="291"/>
      <c r="J19" s="291"/>
      <c r="K19" s="346"/>
      <c r="L19" s="346"/>
      <c r="M19" s="346"/>
      <c r="N19" s="301"/>
      <c r="O19" s="282"/>
      <c r="P19" s="232"/>
      <c r="Q19" s="282"/>
      <c r="R19" s="282"/>
      <c r="S19" s="220">
        <f t="shared" si="1"/>
        <v>0</v>
      </c>
      <c r="T19" s="282"/>
      <c r="U19" s="220">
        <f t="shared" si="2"/>
        <v>0</v>
      </c>
      <c r="V19" s="40" t="b">
        <f t="shared" si="3"/>
        <v>1</v>
      </c>
      <c r="W19" s="384" t="str">
        <f t="shared" si="4"/>
        <v>No</v>
      </c>
    </row>
    <row r="20" spans="1:23" s="266" customFormat="1" ht="15" x14ac:dyDescent="0.25">
      <c r="A20" s="48">
        <v>13</v>
      </c>
      <c r="B20" s="114"/>
      <c r="C20" s="114"/>
      <c r="D20" s="114">
        <f t="shared" si="0"/>
        <v>0</v>
      </c>
      <c r="E20" s="114"/>
      <c r="F20" s="256"/>
      <c r="G20" s="246">
        <f t="shared" si="5"/>
        <v>2018</v>
      </c>
      <c r="H20" s="163" t="s">
        <v>218</v>
      </c>
      <c r="I20" s="291"/>
      <c r="J20" s="291"/>
      <c r="K20" s="346"/>
      <c r="L20" s="346"/>
      <c r="M20" s="346"/>
      <c r="N20" s="301"/>
      <c r="O20" s="282"/>
      <c r="P20" s="232"/>
      <c r="Q20" s="282"/>
      <c r="R20" s="282"/>
      <c r="S20" s="220">
        <f t="shared" si="1"/>
        <v>0</v>
      </c>
      <c r="T20" s="282"/>
      <c r="U20" s="220">
        <f t="shared" si="2"/>
        <v>0</v>
      </c>
      <c r="V20" s="40" t="b">
        <f t="shared" si="3"/>
        <v>1</v>
      </c>
      <c r="W20" s="384" t="str">
        <f t="shared" si="4"/>
        <v>No</v>
      </c>
    </row>
    <row r="21" spans="1:23" s="266" customFormat="1" ht="15" x14ac:dyDescent="0.25">
      <c r="A21" s="48">
        <v>14</v>
      </c>
      <c r="B21" s="114"/>
      <c r="C21" s="114"/>
      <c r="D21" s="114">
        <f t="shared" si="0"/>
        <v>0</v>
      </c>
      <c r="E21" s="114"/>
      <c r="F21" s="256"/>
      <c r="G21" s="246">
        <f t="shared" si="5"/>
        <v>2018</v>
      </c>
      <c r="H21" s="163" t="s">
        <v>219</v>
      </c>
      <c r="I21" s="291"/>
      <c r="J21" s="291"/>
      <c r="K21" s="346"/>
      <c r="L21" s="346"/>
      <c r="M21" s="346"/>
      <c r="N21" s="301"/>
      <c r="O21" s="282"/>
      <c r="P21" s="232"/>
      <c r="Q21" s="282"/>
      <c r="R21" s="282"/>
      <c r="S21" s="220">
        <f t="shared" si="1"/>
        <v>0</v>
      </c>
      <c r="T21" s="282"/>
      <c r="U21" s="220">
        <f t="shared" si="2"/>
        <v>0</v>
      </c>
      <c r="V21" s="40" t="b">
        <f t="shared" si="3"/>
        <v>1</v>
      </c>
      <c r="W21" s="384" t="str">
        <f t="shared" si="4"/>
        <v>No</v>
      </c>
    </row>
    <row r="22" spans="1:23" s="266" customFormat="1" ht="15" x14ac:dyDescent="0.25">
      <c r="A22" s="48">
        <v>15</v>
      </c>
      <c r="B22" s="114"/>
      <c r="C22" s="114"/>
      <c r="D22" s="114">
        <f t="shared" si="0"/>
        <v>0</v>
      </c>
      <c r="E22" s="114"/>
      <c r="F22" s="256"/>
      <c r="G22" s="246">
        <f t="shared" si="5"/>
        <v>2018</v>
      </c>
      <c r="H22" s="163" t="s">
        <v>220</v>
      </c>
      <c r="I22" s="291"/>
      <c r="J22" s="291"/>
      <c r="K22" s="346"/>
      <c r="L22" s="346"/>
      <c r="M22" s="346"/>
      <c r="N22" s="301"/>
      <c r="O22" s="282"/>
      <c r="P22" s="232"/>
      <c r="Q22" s="282"/>
      <c r="R22" s="282"/>
      <c r="S22" s="220">
        <f t="shared" si="1"/>
        <v>0</v>
      </c>
      <c r="T22" s="282"/>
      <c r="U22" s="220">
        <f t="shared" si="2"/>
        <v>0</v>
      </c>
      <c r="V22" s="40" t="b">
        <f t="shared" si="3"/>
        <v>1</v>
      </c>
      <c r="W22" s="384" t="str">
        <f t="shared" si="4"/>
        <v>No</v>
      </c>
    </row>
    <row r="23" spans="1:23" s="266" customFormat="1" ht="15" x14ac:dyDescent="0.25">
      <c r="A23" s="48">
        <v>16</v>
      </c>
      <c r="B23" s="114"/>
      <c r="C23" s="114"/>
      <c r="D23" s="114">
        <f t="shared" si="0"/>
        <v>0</v>
      </c>
      <c r="E23" s="114"/>
      <c r="F23" s="256"/>
      <c r="G23" s="246">
        <f t="shared" si="5"/>
        <v>2018</v>
      </c>
      <c r="H23" s="163" t="s">
        <v>221</v>
      </c>
      <c r="I23" s="291"/>
      <c r="J23" s="291"/>
      <c r="K23" s="346"/>
      <c r="L23" s="346"/>
      <c r="M23" s="346"/>
      <c r="N23" s="301"/>
      <c r="O23" s="282"/>
      <c r="P23" s="232"/>
      <c r="Q23" s="282"/>
      <c r="R23" s="282"/>
      <c r="S23" s="220">
        <f t="shared" si="1"/>
        <v>0</v>
      </c>
      <c r="T23" s="282"/>
      <c r="U23" s="220">
        <f t="shared" si="2"/>
        <v>0</v>
      </c>
      <c r="V23" s="40" t="b">
        <f t="shared" si="3"/>
        <v>1</v>
      </c>
      <c r="W23" s="384" t="str">
        <f t="shared" si="4"/>
        <v>No</v>
      </c>
    </row>
    <row r="24" spans="1:23" s="266" customFormat="1" ht="15" x14ac:dyDescent="0.25">
      <c r="A24" s="48">
        <v>17</v>
      </c>
      <c r="B24" s="114"/>
      <c r="C24" s="114"/>
      <c r="D24" s="114">
        <f t="shared" si="0"/>
        <v>0</v>
      </c>
      <c r="E24" s="114"/>
      <c r="F24" s="256"/>
      <c r="G24" s="246">
        <f t="shared" si="5"/>
        <v>2018</v>
      </c>
      <c r="H24" s="163" t="s">
        <v>222</v>
      </c>
      <c r="I24" s="291"/>
      <c r="J24" s="291"/>
      <c r="K24" s="346"/>
      <c r="L24" s="346"/>
      <c r="M24" s="346"/>
      <c r="N24" s="301"/>
      <c r="O24" s="282"/>
      <c r="P24" s="232"/>
      <c r="Q24" s="282"/>
      <c r="R24" s="282"/>
      <c r="S24" s="220">
        <f t="shared" si="1"/>
        <v>0</v>
      </c>
      <c r="T24" s="282"/>
      <c r="U24" s="220">
        <f t="shared" si="2"/>
        <v>0</v>
      </c>
      <c r="V24" s="40" t="b">
        <f t="shared" si="3"/>
        <v>1</v>
      </c>
      <c r="W24" s="384" t="str">
        <f t="shared" si="4"/>
        <v>No</v>
      </c>
    </row>
    <row r="25" spans="1:23" s="266" customFormat="1" ht="15" x14ac:dyDescent="0.25">
      <c r="A25" s="48">
        <v>18</v>
      </c>
      <c r="B25" s="114"/>
      <c r="C25" s="114"/>
      <c r="D25" s="114">
        <f t="shared" si="0"/>
        <v>0</v>
      </c>
      <c r="E25" s="114"/>
      <c r="F25" s="256"/>
      <c r="G25" s="246">
        <f t="shared" si="5"/>
        <v>2018</v>
      </c>
      <c r="H25" s="163" t="s">
        <v>223</v>
      </c>
      <c r="I25" s="291"/>
      <c r="J25" s="291"/>
      <c r="K25" s="346"/>
      <c r="L25" s="346"/>
      <c r="M25" s="346"/>
      <c r="N25" s="301"/>
      <c r="O25" s="282"/>
      <c r="P25" s="232"/>
      <c r="Q25" s="282"/>
      <c r="R25" s="282"/>
      <c r="S25" s="220">
        <f t="shared" si="1"/>
        <v>0</v>
      </c>
      <c r="T25" s="282"/>
      <c r="U25" s="220">
        <f t="shared" si="2"/>
        <v>0</v>
      </c>
      <c r="V25" s="40" t="b">
        <f t="shared" si="3"/>
        <v>1</v>
      </c>
      <c r="W25" s="384" t="str">
        <f t="shared" si="4"/>
        <v>No</v>
      </c>
    </row>
    <row r="26" spans="1:23" s="266" customFormat="1" ht="15" x14ac:dyDescent="0.25">
      <c r="A26" s="48">
        <v>19</v>
      </c>
      <c r="B26" s="114"/>
      <c r="C26" s="114"/>
      <c r="D26" s="114">
        <f t="shared" si="0"/>
        <v>0</v>
      </c>
      <c r="E26" s="114"/>
      <c r="F26" s="256"/>
      <c r="G26" s="246">
        <f t="shared" si="5"/>
        <v>2018</v>
      </c>
      <c r="H26" s="163" t="s">
        <v>224</v>
      </c>
      <c r="I26" s="291"/>
      <c r="J26" s="291"/>
      <c r="K26" s="346"/>
      <c r="L26" s="346"/>
      <c r="M26" s="346"/>
      <c r="N26" s="301"/>
      <c r="O26" s="282"/>
      <c r="P26" s="232"/>
      <c r="Q26" s="282"/>
      <c r="R26" s="282"/>
      <c r="S26" s="220">
        <f t="shared" si="1"/>
        <v>0</v>
      </c>
      <c r="T26" s="282"/>
      <c r="U26" s="220">
        <f t="shared" si="2"/>
        <v>0</v>
      </c>
      <c r="V26" s="40" t="b">
        <f t="shared" si="3"/>
        <v>1</v>
      </c>
      <c r="W26" s="384" t="str">
        <f t="shared" si="4"/>
        <v>No</v>
      </c>
    </row>
    <row r="27" spans="1:23" s="266" customFormat="1" ht="15" x14ac:dyDescent="0.25">
      <c r="A27" s="48">
        <v>20</v>
      </c>
      <c r="B27" s="114"/>
      <c r="C27" s="114"/>
      <c r="D27" s="114">
        <f t="shared" si="0"/>
        <v>0</v>
      </c>
      <c r="E27" s="114"/>
      <c r="F27" s="256"/>
      <c r="G27" s="246">
        <f t="shared" si="5"/>
        <v>2018</v>
      </c>
      <c r="H27" s="163" t="s">
        <v>225</v>
      </c>
      <c r="I27" s="291"/>
      <c r="J27" s="291"/>
      <c r="K27" s="346"/>
      <c r="L27" s="346"/>
      <c r="M27" s="346"/>
      <c r="N27" s="301"/>
      <c r="O27" s="282"/>
      <c r="P27" s="232"/>
      <c r="Q27" s="282"/>
      <c r="R27" s="282"/>
      <c r="S27" s="220">
        <f t="shared" si="1"/>
        <v>0</v>
      </c>
      <c r="T27" s="282"/>
      <c r="U27" s="220">
        <f t="shared" si="2"/>
        <v>0</v>
      </c>
      <c r="V27" s="40" t="b">
        <f t="shared" si="3"/>
        <v>1</v>
      </c>
      <c r="W27" s="384" t="str">
        <f t="shared" si="4"/>
        <v>No</v>
      </c>
    </row>
    <row r="28" spans="1:23" s="274" customFormat="1" ht="15" x14ac:dyDescent="0.25">
      <c r="A28" s="48">
        <v>21</v>
      </c>
      <c r="B28" s="114"/>
      <c r="C28" s="114"/>
      <c r="D28" s="114">
        <f>IF($W28="Yes",1,0)</f>
        <v>0</v>
      </c>
      <c r="E28" s="114"/>
      <c r="F28" s="256"/>
      <c r="G28" s="290">
        <f t="shared" si="5"/>
        <v>2018</v>
      </c>
      <c r="H28" s="353" t="s">
        <v>256</v>
      </c>
      <c r="I28" s="354"/>
      <c r="J28" s="354" t="s">
        <v>289</v>
      </c>
      <c r="K28" s="355"/>
      <c r="L28" s="355"/>
      <c r="M28" s="355"/>
      <c r="N28" s="356"/>
      <c r="O28" s="219">
        <f>SUM(O8:O27)</f>
        <v>0</v>
      </c>
      <c r="P28" s="219">
        <f>SUM(P8:P27)</f>
        <v>0</v>
      </c>
      <c r="Q28" s="219">
        <f t="shared" ref="Q28:U28" si="6">SUM(Q8:Q27)</f>
        <v>0</v>
      </c>
      <c r="R28" s="219">
        <f t="shared" si="6"/>
        <v>0</v>
      </c>
      <c r="S28" s="219">
        <f t="shared" si="6"/>
        <v>0</v>
      </c>
      <c r="T28" s="219">
        <f t="shared" si="6"/>
        <v>0</v>
      </c>
      <c r="U28" s="219">
        <f t="shared" si="6"/>
        <v>0</v>
      </c>
      <c r="V28" s="191" t="s">
        <v>504</v>
      </c>
      <c r="W28" s="384" t="str">
        <f t="shared" si="4"/>
        <v>No</v>
      </c>
    </row>
    <row r="32" spans="1:23" ht="27" customHeight="1" x14ac:dyDescent="0.2"/>
    <row r="33" spans="1:19" ht="15" customHeight="1" x14ac:dyDescent="0.3">
      <c r="G33" s="555" t="s">
        <v>288</v>
      </c>
      <c r="H33" s="555"/>
      <c r="I33" s="555"/>
      <c r="J33" s="555"/>
      <c r="K33" s="555"/>
      <c r="L33" s="31"/>
      <c r="M33" s="31"/>
      <c r="N33" s="31"/>
      <c r="O33" s="31"/>
      <c r="P33" s="31"/>
      <c r="Q33" s="31"/>
      <c r="R33" s="31"/>
      <c r="S33" s="31"/>
    </row>
    <row r="34" spans="1:19" ht="26.25" hidden="1" customHeight="1" x14ac:dyDescent="0.2">
      <c r="A34" s="94" t="s">
        <v>631</v>
      </c>
      <c r="B34" s="94" t="s">
        <v>550</v>
      </c>
      <c r="C34" s="94" t="s">
        <v>552</v>
      </c>
      <c r="D34" s="94" t="s">
        <v>551</v>
      </c>
      <c r="E34" s="94" t="s">
        <v>553</v>
      </c>
      <c r="F34" s="94" t="s">
        <v>554</v>
      </c>
      <c r="G34" s="151" t="s">
        <v>645</v>
      </c>
      <c r="H34" s="152" t="s">
        <v>426</v>
      </c>
      <c r="I34" s="153" t="s">
        <v>628</v>
      </c>
      <c r="J34" s="151" t="s">
        <v>541</v>
      </c>
      <c r="K34" s="151" t="s">
        <v>263</v>
      </c>
      <c r="L34" s="170" t="s">
        <v>428</v>
      </c>
    </row>
    <row r="35" spans="1:19" ht="19.5" customHeight="1" x14ac:dyDescent="0.2">
      <c r="A35" s="2">
        <v>1</v>
      </c>
      <c r="D35" s="114">
        <f>IF($W35="Yes",1,0)</f>
        <v>0</v>
      </c>
      <c r="G35" s="352">
        <f t="shared" ref="G35:G46" si="7">$G$8</f>
        <v>2018</v>
      </c>
      <c r="H35" s="349" t="s">
        <v>204</v>
      </c>
      <c r="I35" s="348" t="s">
        <v>274</v>
      </c>
      <c r="J35" s="348"/>
      <c r="K35" s="358"/>
      <c r="L35" s="40" t="b">
        <f>IF((COUNTBLANK(K35)),FALSE,TRUE)</f>
        <v>0</v>
      </c>
    </row>
    <row r="36" spans="1:19" ht="15" customHeight="1" x14ac:dyDescent="0.2">
      <c r="A36" s="2">
        <v>2</v>
      </c>
      <c r="D36" s="114">
        <f t="shared" ref="D36:D46" si="8">IF($W36="Yes",1,0)</f>
        <v>0</v>
      </c>
      <c r="G36" s="20">
        <f t="shared" si="7"/>
        <v>2018</v>
      </c>
      <c r="H36" s="357" t="s">
        <v>4</v>
      </c>
      <c r="I36" s="344" t="s">
        <v>853</v>
      </c>
      <c r="J36" s="344"/>
      <c r="K36" s="359"/>
      <c r="L36" s="191" t="s">
        <v>504</v>
      </c>
    </row>
    <row r="37" spans="1:19" ht="15" x14ac:dyDescent="0.2">
      <c r="A37" s="2">
        <v>3</v>
      </c>
      <c r="D37" s="114">
        <f t="shared" si="8"/>
        <v>0</v>
      </c>
      <c r="G37" s="20">
        <f t="shared" si="7"/>
        <v>2018</v>
      </c>
      <c r="H37" s="349" t="s">
        <v>261</v>
      </c>
      <c r="I37" s="350" t="s">
        <v>270</v>
      </c>
      <c r="J37" s="348"/>
      <c r="K37" s="360">
        <f>'Sch H - Part 1'!Q58</f>
        <v>0</v>
      </c>
      <c r="L37" s="40" t="b">
        <f t="shared" ref="L37:L46" si="9">IF((COUNTBLANK(K37)),FALSE,TRUE)</f>
        <v>1</v>
      </c>
    </row>
    <row r="38" spans="1:19" ht="15" x14ac:dyDescent="0.2">
      <c r="A38" s="2">
        <v>4</v>
      </c>
      <c r="D38" s="114">
        <f t="shared" si="8"/>
        <v>0</v>
      </c>
      <c r="G38" s="20">
        <f t="shared" si="7"/>
        <v>2018</v>
      </c>
      <c r="H38" s="349" t="s">
        <v>262</v>
      </c>
      <c r="I38" s="350" t="s">
        <v>269</v>
      </c>
      <c r="J38" s="348"/>
      <c r="K38" s="360">
        <f>Q28</f>
        <v>0</v>
      </c>
      <c r="L38" s="40" t="b">
        <f t="shared" si="9"/>
        <v>1</v>
      </c>
    </row>
    <row r="39" spans="1:19" ht="15" x14ac:dyDescent="0.2">
      <c r="A39" s="2">
        <v>5</v>
      </c>
      <c r="D39" s="114">
        <f t="shared" si="8"/>
        <v>0</v>
      </c>
      <c r="G39" s="20">
        <f t="shared" si="7"/>
        <v>2018</v>
      </c>
      <c r="H39" s="349" t="s">
        <v>5</v>
      </c>
      <c r="I39" s="348" t="s">
        <v>264</v>
      </c>
      <c r="J39" s="348"/>
      <c r="K39" s="360">
        <f>SUM('Sch H - Part 2'!P58)</f>
        <v>0</v>
      </c>
      <c r="L39" s="40" t="b">
        <f t="shared" si="9"/>
        <v>1</v>
      </c>
    </row>
    <row r="40" spans="1:19" ht="15" customHeight="1" x14ac:dyDescent="0.2">
      <c r="A40" s="2">
        <v>6</v>
      </c>
      <c r="D40" s="114">
        <f t="shared" si="8"/>
        <v>0</v>
      </c>
      <c r="G40" s="20">
        <f t="shared" si="7"/>
        <v>2018</v>
      </c>
      <c r="H40" s="349" t="s">
        <v>17</v>
      </c>
      <c r="I40" s="597" t="s">
        <v>265</v>
      </c>
      <c r="J40" s="598"/>
      <c r="K40" s="360">
        <f>SUM(K35,K37:K39)</f>
        <v>0</v>
      </c>
      <c r="L40" s="40" t="b">
        <f t="shared" si="9"/>
        <v>1</v>
      </c>
    </row>
    <row r="41" spans="1:19" ht="15" x14ac:dyDescent="0.2">
      <c r="A41" s="2">
        <v>7</v>
      </c>
      <c r="D41" s="114">
        <f t="shared" si="8"/>
        <v>0</v>
      </c>
      <c r="G41" s="20">
        <f t="shared" si="7"/>
        <v>2018</v>
      </c>
      <c r="H41" s="349" t="s">
        <v>18</v>
      </c>
      <c r="I41" s="344" t="s">
        <v>854</v>
      </c>
      <c r="J41" s="344"/>
      <c r="K41" s="359"/>
      <c r="L41" s="191" t="s">
        <v>504</v>
      </c>
    </row>
    <row r="42" spans="1:19" ht="15" x14ac:dyDescent="0.2">
      <c r="A42" s="2">
        <v>8</v>
      </c>
      <c r="D42" s="114">
        <f t="shared" si="8"/>
        <v>0</v>
      </c>
      <c r="G42" s="20">
        <f t="shared" si="7"/>
        <v>2018</v>
      </c>
      <c r="H42" s="349" t="s">
        <v>266</v>
      </c>
      <c r="I42" s="350" t="s">
        <v>268</v>
      </c>
      <c r="J42" s="348"/>
      <c r="K42" s="360">
        <f>SUM('Sch H - Part 1'!R58)</f>
        <v>0</v>
      </c>
      <c r="L42" s="40" t="b">
        <f t="shared" si="9"/>
        <v>1</v>
      </c>
    </row>
    <row r="43" spans="1:19" ht="15" x14ac:dyDescent="0.2">
      <c r="A43" s="2">
        <v>9</v>
      </c>
      <c r="D43" s="114">
        <f t="shared" si="8"/>
        <v>0</v>
      </c>
      <c r="G43" s="20">
        <f t="shared" si="7"/>
        <v>2018</v>
      </c>
      <c r="H43" s="349" t="s">
        <v>267</v>
      </c>
      <c r="I43" s="350" t="s">
        <v>271</v>
      </c>
      <c r="J43" s="348"/>
      <c r="K43" s="360">
        <f>R28</f>
        <v>0</v>
      </c>
      <c r="L43" s="40" t="b">
        <f t="shared" si="9"/>
        <v>1</v>
      </c>
    </row>
    <row r="44" spans="1:19" ht="15" x14ac:dyDescent="0.2">
      <c r="A44" s="2">
        <v>10</v>
      </c>
      <c r="D44" s="114">
        <f t="shared" si="8"/>
        <v>0</v>
      </c>
      <c r="G44" s="20">
        <f t="shared" si="7"/>
        <v>2018</v>
      </c>
      <c r="H44" s="349" t="s">
        <v>19</v>
      </c>
      <c r="I44" s="348" t="s">
        <v>272</v>
      </c>
      <c r="J44" s="348"/>
      <c r="K44" s="360">
        <f>T28</f>
        <v>0</v>
      </c>
      <c r="L44" s="40" t="b">
        <f t="shared" si="9"/>
        <v>1</v>
      </c>
    </row>
    <row r="45" spans="1:19" ht="15" x14ac:dyDescent="0.2">
      <c r="A45" s="2">
        <v>11</v>
      </c>
      <c r="D45" s="114">
        <f t="shared" si="8"/>
        <v>0</v>
      </c>
      <c r="G45" s="20">
        <f t="shared" si="7"/>
        <v>2018</v>
      </c>
      <c r="H45" s="349" t="s">
        <v>20</v>
      </c>
      <c r="I45" s="348" t="s">
        <v>273</v>
      </c>
      <c r="J45" s="348"/>
      <c r="K45" s="360">
        <f>U28</f>
        <v>0</v>
      </c>
      <c r="L45" s="40" t="b">
        <f t="shared" si="9"/>
        <v>1</v>
      </c>
    </row>
    <row r="46" spans="1:19" ht="15" x14ac:dyDescent="0.2">
      <c r="A46" s="2">
        <v>12</v>
      </c>
      <c r="D46" s="114">
        <f t="shared" si="8"/>
        <v>0</v>
      </c>
      <c r="G46" s="351">
        <f t="shared" si="7"/>
        <v>2018</v>
      </c>
      <c r="H46" s="349" t="s">
        <v>21</v>
      </c>
      <c r="I46" s="348" t="s">
        <v>275</v>
      </c>
      <c r="J46" s="348"/>
      <c r="K46" s="358"/>
      <c r="L46" s="40" t="b">
        <f t="shared" si="9"/>
        <v>0</v>
      </c>
    </row>
  </sheetData>
  <sheetProtection selectLockedCells="1"/>
  <mergeCells count="23">
    <mergeCell ref="I40:J40"/>
    <mergeCell ref="G33:K33"/>
    <mergeCell ref="F5:F6"/>
    <mergeCell ref="G5:G6"/>
    <mergeCell ref="A5:A6"/>
    <mergeCell ref="B5:B6"/>
    <mergeCell ref="C5:C6"/>
    <mergeCell ref="D5:D6"/>
    <mergeCell ref="E5:E6"/>
    <mergeCell ref="G2:W2"/>
    <mergeCell ref="G3:W3"/>
    <mergeCell ref="Q6:R6"/>
    <mergeCell ref="N5:N6"/>
    <mergeCell ref="O5:O6"/>
    <mergeCell ref="S5:S6"/>
    <mergeCell ref="T5:T6"/>
    <mergeCell ref="U5:U6"/>
    <mergeCell ref="K6:L6"/>
    <mergeCell ref="H5:H6"/>
    <mergeCell ref="I5:I6"/>
    <mergeCell ref="J5:J6"/>
    <mergeCell ref="M5:M6"/>
    <mergeCell ref="V5:V6"/>
  </mergeCells>
  <conditionalFormatting sqref="L42:L45">
    <cfRule type="cellIs" dxfId="37" priority="3" operator="equal">
      <formula>TRUE</formula>
    </cfRule>
    <cfRule type="cellIs" dxfId="36" priority="4" stopIfTrue="1" operator="equal">
      <formula>FALSE</formula>
    </cfRule>
  </conditionalFormatting>
  <conditionalFormatting sqref="V8:V27">
    <cfRule type="cellIs" dxfId="35" priority="11" operator="equal">
      <formula>TRUE</formula>
    </cfRule>
    <cfRule type="cellIs" dxfId="34" priority="12" stopIfTrue="1" operator="equal">
      <formula>FALSE</formula>
    </cfRule>
  </conditionalFormatting>
  <conditionalFormatting sqref="L35">
    <cfRule type="cellIs" dxfId="33" priority="9" operator="equal">
      <formula>TRUE</formula>
    </cfRule>
    <cfRule type="cellIs" dxfId="32" priority="10" stopIfTrue="1" operator="equal">
      <formula>FALSE</formula>
    </cfRule>
  </conditionalFormatting>
  <conditionalFormatting sqref="L37:L40">
    <cfRule type="cellIs" dxfId="31" priority="5" operator="equal">
      <formula>TRUE</formula>
    </cfRule>
    <cfRule type="cellIs" dxfId="30" priority="6" stopIfTrue="1" operator="equal">
      <formula>FALSE</formula>
    </cfRule>
  </conditionalFormatting>
  <conditionalFormatting sqref="L46">
    <cfRule type="cellIs" dxfId="29" priority="1" operator="equal">
      <formula>TRUE</formula>
    </cfRule>
    <cfRule type="cellIs" dxfId="28" priority="2" stopIfTrue="1" operator="equal">
      <formula>FALSE</formula>
    </cfRule>
  </conditionalFormatting>
  <dataValidations count="8">
    <dataValidation type="whole" allowBlank="1" showInputMessage="1" showErrorMessage="1" sqref="O8:O27 Q8:U27">
      <formula1>-999999999999</formula1>
      <formula2>999999999999</formula2>
    </dataValidation>
    <dataValidation type="date" allowBlank="1" showInputMessage="1" showErrorMessage="1" sqref="K28:L28">
      <formula1>1</formula1>
      <formula2>42735</formula2>
    </dataValidation>
    <dataValidation type="whole" allowBlank="1" showInputMessage="1" showErrorMessage="1" error="Must be a whole number. " sqref="L4:U4">
      <formula1>-999999999999</formula1>
      <formula2>999999999999</formula2>
    </dataValidation>
    <dataValidation allowBlank="1" showInputMessage="1" showErrorMessage="1" error="Must be a whole number. " sqref="P6 W5 L36 L41 V28"/>
    <dataValidation type="list" allowBlank="1" showInputMessage="1" showErrorMessage="1" error="Must be a whole number. " sqref="W8:W28">
      <formula1>"Yes, No"</formula1>
    </dataValidation>
    <dataValidation type="list" allowBlank="1" showInputMessage="1" showErrorMessage="1" sqref="W6">
      <formula1>"As Set, All 'Yes'"</formula1>
    </dataValidation>
    <dataValidation type="whole" allowBlank="1" showInputMessage="1" showErrorMessage="1" error="Must be whole numbers. " sqref="P8:P27">
      <formula1>-999999999999</formula1>
      <formula2>999999999999</formula2>
    </dataValidation>
    <dataValidation type="date" allowBlank="1" showInputMessage="1" showErrorMessage="1" sqref="K8:M27">
      <formula1>1</formula1>
      <formula2>43100</formula2>
    </dataValidation>
  </dataValidations>
  <pageMargins left="0.5" right="0.5" top="0.75" bottom="0.75" header="0.3" footer="0.3"/>
  <pageSetup scale="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pane ySplit="6" topLeftCell="A7" activePane="bottomLeft" state="frozen"/>
      <selection activeCell="A2" sqref="A2"/>
      <selection pane="bottomLeft" activeCell="J8" sqref="J8"/>
    </sheetView>
  </sheetViews>
  <sheetFormatPr defaultColWidth="9.140625" defaultRowHeight="15" x14ac:dyDescent="0.25"/>
  <cols>
    <col min="1" max="1" width="8.7109375" style="1" hidden="1" customWidth="1"/>
    <col min="2" max="2" width="17.7109375" style="1" hidden="1" customWidth="1"/>
    <col min="3" max="3" width="7.85546875" style="1" hidden="1" customWidth="1"/>
    <col min="4" max="4" width="8.28515625" style="1" hidden="1" customWidth="1"/>
    <col min="5" max="5" width="8.140625" style="1" hidden="1" customWidth="1"/>
    <col min="6" max="6" width="9.42578125" style="1" hidden="1" customWidth="1"/>
    <col min="7" max="7" width="10.5703125" style="1" customWidth="1"/>
    <col min="8" max="8" width="9.42578125" style="1" customWidth="1"/>
    <col min="9" max="9" width="47.42578125" style="1" customWidth="1"/>
    <col min="10" max="10" width="22.5703125" style="1" customWidth="1"/>
    <col min="11" max="11" width="22" style="1" customWidth="1"/>
    <col min="12" max="12" width="12.7109375" style="1" customWidth="1"/>
    <col min="13" max="13" width="9.42578125" style="1" customWidth="1"/>
    <col min="14" max="14" width="9.140625" style="1" customWidth="1"/>
    <col min="15" max="16384" width="9.140625" style="1"/>
  </cols>
  <sheetData>
    <row r="1" spans="1:17" ht="15" customHeight="1" x14ac:dyDescent="0.25">
      <c r="G1" s="562" t="s">
        <v>287</v>
      </c>
      <c r="H1" s="562"/>
      <c r="I1" s="562"/>
      <c r="J1" s="562"/>
      <c r="K1" s="562"/>
      <c r="L1" s="562"/>
      <c r="M1" s="562"/>
    </row>
    <row r="2" spans="1:17" ht="23.25" x14ac:dyDescent="0.35">
      <c r="A2" s="98"/>
      <c r="B2" s="98"/>
      <c r="C2" s="98"/>
      <c r="D2" s="98"/>
      <c r="E2" s="98"/>
      <c r="F2" s="100"/>
      <c r="G2" s="562"/>
      <c r="H2" s="562"/>
      <c r="I2" s="562"/>
      <c r="J2" s="562"/>
      <c r="K2" s="562"/>
      <c r="L2" s="562"/>
      <c r="M2" s="562"/>
      <c r="N2" s="116"/>
      <c r="O2" s="116"/>
      <c r="P2" s="116"/>
      <c r="Q2" s="116"/>
    </row>
    <row r="3" spans="1:17" ht="20.25" x14ac:dyDescent="0.3">
      <c r="A3" s="98"/>
      <c r="B3" s="98"/>
      <c r="C3" s="98"/>
      <c r="D3" s="98"/>
      <c r="E3" s="98"/>
      <c r="F3" s="100"/>
      <c r="G3" s="555" t="s">
        <v>276</v>
      </c>
      <c r="H3" s="555"/>
      <c r="I3" s="555"/>
      <c r="J3" s="555"/>
      <c r="K3" s="555"/>
      <c r="L3" s="555"/>
      <c r="M3" s="555"/>
      <c r="N3" s="31"/>
      <c r="O3" s="31"/>
      <c r="P3" s="31"/>
      <c r="Q3" s="31"/>
    </row>
    <row r="4" spans="1:17" ht="20.25" x14ac:dyDescent="0.25">
      <c r="A4" s="104"/>
      <c r="B4" s="105" t="s">
        <v>549</v>
      </c>
      <c r="C4" s="105"/>
      <c r="D4" s="105"/>
      <c r="E4" s="105"/>
      <c r="F4" s="106"/>
      <c r="G4" s="27"/>
      <c r="H4" s="28"/>
      <c r="I4" s="27"/>
      <c r="J4" s="27"/>
      <c r="K4" s="27"/>
    </row>
    <row r="5" spans="1:17" ht="44.25" customHeight="1" x14ac:dyDescent="0.25">
      <c r="A5" s="539" t="s">
        <v>555</v>
      </c>
      <c r="B5" s="538" t="s">
        <v>556</v>
      </c>
      <c r="C5" s="538" t="s">
        <v>557</v>
      </c>
      <c r="D5" s="538" t="s">
        <v>558</v>
      </c>
      <c r="E5" s="538" t="s">
        <v>559</v>
      </c>
      <c r="F5" s="538" t="s">
        <v>560</v>
      </c>
      <c r="G5" s="545" t="s">
        <v>200</v>
      </c>
      <c r="H5" s="592" t="s">
        <v>561</v>
      </c>
      <c r="I5" s="592" t="s">
        <v>277</v>
      </c>
      <c r="J5" s="144" t="s">
        <v>278</v>
      </c>
      <c r="K5" s="144" t="s">
        <v>279</v>
      </c>
      <c r="L5" s="543" t="s">
        <v>427</v>
      </c>
      <c r="M5" s="111" t="s">
        <v>558</v>
      </c>
    </row>
    <row r="6" spans="1:17" ht="15.75" customHeight="1" x14ac:dyDescent="0.25">
      <c r="A6" s="539"/>
      <c r="B6" s="538"/>
      <c r="C6" s="538"/>
      <c r="D6" s="538"/>
      <c r="E6" s="538"/>
      <c r="F6" s="538"/>
      <c r="G6" s="545"/>
      <c r="H6" s="593"/>
      <c r="I6" s="593"/>
      <c r="J6" s="103">
        <f>IF(COUNTBLANK($G$8),"",$G$8)</f>
        <v>2018</v>
      </c>
      <c r="K6" s="103">
        <f>IF(COUNTBLANK($G$8),"",$G$8-1)</f>
        <v>2017</v>
      </c>
      <c r="L6" s="544"/>
      <c r="M6" s="385" t="s">
        <v>565</v>
      </c>
    </row>
    <row r="7" spans="1:17" ht="0.75" customHeight="1" x14ac:dyDescent="0.25">
      <c r="A7" s="94" t="s">
        <v>631</v>
      </c>
      <c r="B7" s="94" t="s">
        <v>550</v>
      </c>
      <c r="C7" s="94" t="s">
        <v>552</v>
      </c>
      <c r="D7" s="94" t="s">
        <v>551</v>
      </c>
      <c r="E7" s="94" t="s">
        <v>553</v>
      </c>
      <c r="F7" s="94" t="s">
        <v>554</v>
      </c>
      <c r="G7" s="130" t="s">
        <v>646</v>
      </c>
      <c r="H7" s="122" t="s">
        <v>426</v>
      </c>
      <c r="I7" s="136" t="s">
        <v>542</v>
      </c>
      <c r="J7" s="130" t="s">
        <v>543</v>
      </c>
      <c r="K7" s="130" t="s">
        <v>544</v>
      </c>
      <c r="L7" s="102" t="s">
        <v>428</v>
      </c>
      <c r="M7" s="386" t="s">
        <v>564</v>
      </c>
    </row>
    <row r="8" spans="1:17" ht="15.75" x14ac:dyDescent="0.25">
      <c r="A8" s="107">
        <v>1</v>
      </c>
      <c r="B8" s="114"/>
      <c r="C8" s="114"/>
      <c r="D8" s="114">
        <f>IF($M8="Yes",1,0)</f>
        <v>0</v>
      </c>
      <c r="E8" s="114"/>
      <c r="F8" s="101"/>
      <c r="G8" s="264">
        <f>'OPS &amp; INVEST Stmt Income'!G8</f>
        <v>2018</v>
      </c>
      <c r="H8" s="341" t="s">
        <v>204</v>
      </c>
      <c r="I8" s="361" t="s">
        <v>280</v>
      </c>
      <c r="J8" s="362"/>
      <c r="K8" s="362"/>
      <c r="L8" s="40" t="b">
        <f>IF((COUNTBLANK(J8)),FALSE,TRUE)</f>
        <v>0</v>
      </c>
      <c r="M8" s="384" t="str">
        <f>IF($M$6="All 'Yes'","Yes","No")</f>
        <v>No</v>
      </c>
    </row>
    <row r="9" spans="1:17" ht="24" x14ac:dyDescent="0.25">
      <c r="A9" s="48">
        <v>2</v>
      </c>
      <c r="B9" s="114"/>
      <c r="C9" s="114"/>
      <c r="D9" s="114">
        <f>IF($M9="Yes",1,0)</f>
        <v>0</v>
      </c>
      <c r="E9" s="114"/>
      <c r="F9" s="101"/>
      <c r="G9" s="267">
        <f>$G$8</f>
        <v>2018</v>
      </c>
      <c r="H9" s="163" t="s">
        <v>4</v>
      </c>
      <c r="I9" s="72" t="s">
        <v>281</v>
      </c>
      <c r="J9" s="363"/>
      <c r="K9" s="362"/>
      <c r="L9" s="40" t="b">
        <f>IF((COUNTBLANK(J9)),FALSE,TRUE)</f>
        <v>0</v>
      </c>
      <c r="M9" s="384" t="str">
        <f>IF($M$6="All 'Yes'","Yes","No")</f>
        <v>No</v>
      </c>
    </row>
    <row r="10" spans="1:17" x14ac:dyDescent="0.25">
      <c r="A10" s="48">
        <v>3</v>
      </c>
      <c r="B10" s="114"/>
      <c r="C10" s="114"/>
      <c r="D10" s="114">
        <f>IF($M10="Yes",1,0)</f>
        <v>0</v>
      </c>
      <c r="E10" s="114"/>
      <c r="F10" s="101"/>
      <c r="G10" s="284">
        <f>$G$8</f>
        <v>2018</v>
      </c>
      <c r="H10" s="163" t="s">
        <v>5</v>
      </c>
      <c r="I10" s="72" t="s">
        <v>282</v>
      </c>
      <c r="J10" s="487">
        <f>SUM(J8:J9)</f>
        <v>0</v>
      </c>
      <c r="K10" s="487">
        <f>SUM(K8:K9)</f>
        <v>0</v>
      </c>
      <c r="L10" s="191" t="s">
        <v>504</v>
      </c>
      <c r="M10" s="384" t="str">
        <f>IF($M$6="All 'Yes'","Yes","No")</f>
        <v>No</v>
      </c>
    </row>
  </sheetData>
  <sheetProtection password="C0A1" sheet="1" objects="1" scenarios="1" selectLockedCells="1"/>
  <mergeCells count="12">
    <mergeCell ref="F5:F6"/>
    <mergeCell ref="A5:A6"/>
    <mergeCell ref="B5:B6"/>
    <mergeCell ref="C5:C6"/>
    <mergeCell ref="D5:D6"/>
    <mergeCell ref="E5:E6"/>
    <mergeCell ref="L5:L6"/>
    <mergeCell ref="G3:M3"/>
    <mergeCell ref="G1:M2"/>
    <mergeCell ref="G5:G6"/>
    <mergeCell ref="H5:H6"/>
    <mergeCell ref="I5:I6"/>
  </mergeCells>
  <conditionalFormatting sqref="L8:L9">
    <cfRule type="cellIs" dxfId="27" priority="1" operator="equal">
      <formula>TRUE</formula>
    </cfRule>
    <cfRule type="cellIs" dxfId="26" priority="2" stopIfTrue="1" operator="equal">
      <formula>FALSE</formula>
    </cfRule>
  </conditionalFormatting>
  <dataValidations count="4">
    <dataValidation type="whole" allowBlank="1" showInputMessage="1" showErrorMessage="1" sqref="J8:K10">
      <formula1>-999999999999</formula1>
      <formula2>999999999999</formula2>
    </dataValidation>
    <dataValidation type="list" allowBlank="1" showInputMessage="1" showErrorMessage="1" sqref="M6">
      <formula1>"As Set, All 'Yes'"</formula1>
    </dataValidation>
    <dataValidation type="list" allowBlank="1" showInputMessage="1" showErrorMessage="1" error="Must be a whole number. " sqref="M8:M10">
      <formula1>"Yes, No"</formula1>
    </dataValidation>
    <dataValidation allowBlank="1" showInputMessage="1" showErrorMessage="1" error="Must be a whole number. " sqref="M5 J6:K6 L10"/>
  </dataValidation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9"/>
  <sheetViews>
    <sheetView topLeftCell="G1" workbookViewId="0">
      <pane ySplit="6" topLeftCell="A7" activePane="bottomLeft" state="frozen"/>
      <selection activeCell="A2" sqref="A2"/>
      <selection pane="bottomLeft" activeCell="J8" sqref="J8"/>
    </sheetView>
  </sheetViews>
  <sheetFormatPr defaultColWidth="9.140625" defaultRowHeight="15" x14ac:dyDescent="0.25"/>
  <cols>
    <col min="1" max="1" width="8.7109375" style="32" hidden="1" customWidth="1"/>
    <col min="2" max="2" width="17.7109375" style="32" hidden="1" customWidth="1"/>
    <col min="3" max="3" width="7.85546875" style="32" hidden="1" customWidth="1"/>
    <col min="4" max="4" width="8.28515625" style="32" hidden="1" customWidth="1"/>
    <col min="5" max="5" width="8.140625" style="32" hidden="1" customWidth="1"/>
    <col min="6" max="6" width="9.42578125" style="32" hidden="1" customWidth="1"/>
    <col min="7" max="7" width="10.7109375" style="70" customWidth="1"/>
    <col min="8" max="8" width="10.7109375" style="34" customWidth="1"/>
    <col min="9" max="9" width="84.85546875" style="32" customWidth="1"/>
    <col min="10" max="10" width="63.85546875" style="32" customWidth="1"/>
    <col min="11" max="11" width="12.7109375" style="32" customWidth="1"/>
    <col min="12" max="12" width="9.42578125" style="32" customWidth="1"/>
    <col min="13" max="13" width="10.7109375" style="32" hidden="1" customWidth="1"/>
    <col min="14" max="14" width="9.140625" style="32" customWidth="1"/>
    <col min="15" max="16384" width="9.140625" style="32"/>
  </cols>
  <sheetData>
    <row r="2" spans="1:19" ht="23.25" x14ac:dyDescent="0.35">
      <c r="A2" s="98"/>
      <c r="B2" s="98"/>
      <c r="C2" s="98"/>
      <c r="D2" s="98"/>
      <c r="E2" s="98"/>
      <c r="F2" s="100"/>
      <c r="G2" s="601" t="s">
        <v>290</v>
      </c>
      <c r="H2" s="601"/>
      <c r="I2" s="601"/>
      <c r="J2" s="601"/>
      <c r="K2" s="601"/>
      <c r="L2" s="601"/>
      <c r="M2" s="35"/>
      <c r="N2" s="35"/>
      <c r="O2" s="35"/>
      <c r="P2" s="35"/>
      <c r="Q2" s="35"/>
      <c r="R2" s="35"/>
      <c r="S2" s="35"/>
    </row>
    <row r="3" spans="1:19" ht="20.25" x14ac:dyDescent="0.25">
      <c r="A3" s="98"/>
      <c r="B3" s="98"/>
      <c r="C3" s="98"/>
      <c r="D3" s="98"/>
      <c r="E3" s="98"/>
      <c r="F3" s="100"/>
    </row>
    <row r="4" spans="1:19" ht="20.25" x14ac:dyDescent="0.25">
      <c r="A4" s="104"/>
      <c r="B4" s="105" t="s">
        <v>549</v>
      </c>
      <c r="C4" s="105"/>
      <c r="D4" s="105"/>
      <c r="E4" s="105"/>
      <c r="F4" s="106"/>
    </row>
    <row r="5" spans="1:19" s="36" customFormat="1" ht="30" x14ac:dyDescent="0.2">
      <c r="A5" s="539" t="s">
        <v>555</v>
      </c>
      <c r="B5" s="538" t="s">
        <v>556</v>
      </c>
      <c r="C5" s="538" t="s">
        <v>557</v>
      </c>
      <c r="D5" s="538" t="s">
        <v>558</v>
      </c>
      <c r="E5" s="538" t="s">
        <v>559</v>
      </c>
      <c r="F5" s="538" t="s">
        <v>560</v>
      </c>
      <c r="G5" s="545" t="s">
        <v>200</v>
      </c>
      <c r="H5" s="592" t="s">
        <v>561</v>
      </c>
      <c r="I5" s="599" t="s">
        <v>647</v>
      </c>
      <c r="J5" s="599" t="s">
        <v>291</v>
      </c>
      <c r="K5" s="543" t="s">
        <v>427</v>
      </c>
      <c r="L5" s="111" t="s">
        <v>558</v>
      </c>
      <c r="M5" s="582" t="s">
        <v>548</v>
      </c>
    </row>
    <row r="6" spans="1:19" s="36" customFormat="1" ht="9.75" customHeight="1" x14ac:dyDescent="0.2">
      <c r="A6" s="539"/>
      <c r="B6" s="538"/>
      <c r="C6" s="538"/>
      <c r="D6" s="538"/>
      <c r="E6" s="538"/>
      <c r="F6" s="538"/>
      <c r="G6" s="545"/>
      <c r="H6" s="593"/>
      <c r="I6" s="600"/>
      <c r="J6" s="600"/>
      <c r="K6" s="544"/>
      <c r="L6" s="385" t="s">
        <v>565</v>
      </c>
      <c r="M6" s="583"/>
    </row>
    <row r="7" spans="1:19" s="36" customFormat="1" ht="12.75" hidden="1" x14ac:dyDescent="0.2">
      <c r="A7" s="94" t="s">
        <v>631</v>
      </c>
      <c r="B7" s="94" t="s">
        <v>550</v>
      </c>
      <c r="C7" s="94" t="s">
        <v>552</v>
      </c>
      <c r="D7" s="94" t="s">
        <v>551</v>
      </c>
      <c r="E7" s="94" t="s">
        <v>553</v>
      </c>
      <c r="F7" s="94" t="s">
        <v>554</v>
      </c>
      <c r="G7" s="108" t="s">
        <v>563</v>
      </c>
      <c r="H7" s="69" t="s">
        <v>426</v>
      </c>
      <c r="I7" s="137" t="s">
        <v>648</v>
      </c>
      <c r="J7" s="137" t="s">
        <v>649</v>
      </c>
      <c r="K7" s="102" t="s">
        <v>428</v>
      </c>
      <c r="L7" s="386" t="s">
        <v>564</v>
      </c>
      <c r="M7" s="112" t="s">
        <v>564</v>
      </c>
    </row>
    <row r="8" spans="1:19" s="364" customFormat="1" ht="60" x14ac:dyDescent="0.25">
      <c r="A8" s="107">
        <v>1</v>
      </c>
      <c r="B8" s="114"/>
      <c r="C8" s="114"/>
      <c r="D8" s="114">
        <f>IF($L8="Yes",1,0)</f>
        <v>0</v>
      </c>
      <c r="E8" s="114"/>
      <c r="F8" s="101"/>
      <c r="G8" s="264">
        <f>'OPS &amp; INVEST Stmt Income'!G8</f>
        <v>2018</v>
      </c>
      <c r="H8" s="357">
        <v>1.1000000000000001</v>
      </c>
      <c r="I8" s="164" t="s">
        <v>751</v>
      </c>
      <c r="J8" s="172"/>
      <c r="K8" s="40" t="b">
        <f t="shared" ref="K8:K20" si="0">IF((COUNTBLANK(J8)),FALSE,TRUE)</f>
        <v>0</v>
      </c>
      <c r="L8" s="384" t="str">
        <f>IF($L$6="All 'Yes'","Yes","No")</f>
        <v>No</v>
      </c>
      <c r="M8" s="364" t="s">
        <v>292</v>
      </c>
    </row>
    <row r="9" spans="1:19" s="364" customFormat="1" x14ac:dyDescent="0.25">
      <c r="A9" s="48">
        <v>2</v>
      </c>
      <c r="B9" s="114"/>
      <c r="C9" s="114"/>
      <c r="D9" s="114">
        <f t="shared" ref="D9:D41" si="1">IF($L9="Yes",1,0)</f>
        <v>0</v>
      </c>
      <c r="E9" s="114"/>
      <c r="F9" s="101"/>
      <c r="G9" s="366">
        <f>$G$8</f>
        <v>2018</v>
      </c>
      <c r="H9" s="365" t="s">
        <v>2</v>
      </c>
      <c r="I9" s="164" t="s">
        <v>752</v>
      </c>
      <c r="J9" s="171"/>
      <c r="K9" s="40" t="b">
        <f t="shared" si="0"/>
        <v>0</v>
      </c>
      <c r="L9" s="384" t="str">
        <f t="shared" ref="L9:L41" si="2">IF($L$6="All 'Yes'","Yes","No")</f>
        <v>No</v>
      </c>
      <c r="M9" s="364" t="s">
        <v>259</v>
      </c>
    </row>
    <row r="10" spans="1:19" s="364" customFormat="1" ht="24" x14ac:dyDescent="0.25">
      <c r="A10" s="48">
        <v>3</v>
      </c>
      <c r="B10" s="114"/>
      <c r="C10" s="114"/>
      <c r="D10" s="114">
        <f t="shared" si="1"/>
        <v>0</v>
      </c>
      <c r="E10" s="114"/>
      <c r="F10" s="101"/>
      <c r="G10" s="367">
        <f t="shared" ref="G10:G41" si="3">$G$8</f>
        <v>2018</v>
      </c>
      <c r="H10" s="365" t="s">
        <v>3</v>
      </c>
      <c r="I10" s="164" t="s">
        <v>753</v>
      </c>
      <c r="J10" s="72"/>
      <c r="K10" s="40" t="b">
        <f t="shared" si="0"/>
        <v>0</v>
      </c>
      <c r="L10" s="384" t="str">
        <f t="shared" si="2"/>
        <v>No</v>
      </c>
    </row>
    <row r="11" spans="1:19" s="364" customFormat="1" ht="24" x14ac:dyDescent="0.25">
      <c r="A11" s="48">
        <v>4</v>
      </c>
      <c r="B11" s="114"/>
      <c r="C11" s="114"/>
      <c r="D11" s="114">
        <f t="shared" si="1"/>
        <v>0</v>
      </c>
      <c r="E11" s="114"/>
      <c r="F11" s="101"/>
      <c r="G11" s="367">
        <f t="shared" si="3"/>
        <v>2018</v>
      </c>
      <c r="H11" s="365" t="s">
        <v>261</v>
      </c>
      <c r="I11" s="164" t="s">
        <v>293</v>
      </c>
      <c r="J11" s="171"/>
      <c r="K11" s="40" t="b">
        <f t="shared" si="0"/>
        <v>0</v>
      </c>
      <c r="L11" s="384" t="str">
        <f t="shared" si="2"/>
        <v>No</v>
      </c>
    </row>
    <row r="12" spans="1:19" s="364" customFormat="1" x14ac:dyDescent="0.25">
      <c r="A12" s="48">
        <v>5</v>
      </c>
      <c r="B12" s="114"/>
      <c r="C12" s="114"/>
      <c r="D12" s="114">
        <f t="shared" si="1"/>
        <v>0</v>
      </c>
      <c r="E12" s="114"/>
      <c r="F12" s="101"/>
      <c r="G12" s="367">
        <f t="shared" si="3"/>
        <v>2018</v>
      </c>
      <c r="H12" s="365" t="s">
        <v>262</v>
      </c>
      <c r="I12" s="164" t="s">
        <v>754</v>
      </c>
      <c r="J12" s="72"/>
      <c r="K12" s="40" t="b">
        <f t="shared" si="0"/>
        <v>0</v>
      </c>
      <c r="L12" s="384" t="str">
        <f t="shared" si="2"/>
        <v>No</v>
      </c>
    </row>
    <row r="13" spans="1:19" s="364" customFormat="1" ht="24" x14ac:dyDescent="0.25">
      <c r="A13" s="48">
        <v>6</v>
      </c>
      <c r="B13" s="114"/>
      <c r="C13" s="114"/>
      <c r="D13" s="114">
        <f t="shared" si="1"/>
        <v>0</v>
      </c>
      <c r="E13" s="114"/>
      <c r="F13" s="101"/>
      <c r="G13" s="367">
        <f t="shared" si="3"/>
        <v>2018</v>
      </c>
      <c r="H13" s="365" t="s">
        <v>294</v>
      </c>
      <c r="I13" s="164" t="s">
        <v>755</v>
      </c>
      <c r="J13" s="72"/>
      <c r="K13" s="40" t="b">
        <f t="shared" si="0"/>
        <v>0</v>
      </c>
      <c r="L13" s="384" t="str">
        <f t="shared" si="2"/>
        <v>No</v>
      </c>
    </row>
    <row r="14" spans="1:19" s="364" customFormat="1" ht="24" x14ac:dyDescent="0.25">
      <c r="A14" s="48">
        <v>7</v>
      </c>
      <c r="B14" s="114"/>
      <c r="C14" s="114"/>
      <c r="D14" s="114">
        <f t="shared" si="1"/>
        <v>0</v>
      </c>
      <c r="E14" s="114"/>
      <c r="F14" s="101"/>
      <c r="G14" s="367">
        <f t="shared" si="3"/>
        <v>2018</v>
      </c>
      <c r="H14" s="365" t="s">
        <v>295</v>
      </c>
      <c r="I14" s="164" t="s">
        <v>296</v>
      </c>
      <c r="J14" s="171"/>
      <c r="K14" s="40" t="b">
        <f t="shared" si="0"/>
        <v>0</v>
      </c>
      <c r="L14" s="384" t="str">
        <f t="shared" si="2"/>
        <v>No</v>
      </c>
    </row>
    <row r="15" spans="1:19" s="364" customFormat="1" x14ac:dyDescent="0.25">
      <c r="A15" s="48">
        <v>8</v>
      </c>
      <c r="B15" s="114"/>
      <c r="C15" s="114"/>
      <c r="D15" s="114">
        <f t="shared" si="1"/>
        <v>0</v>
      </c>
      <c r="E15" s="114"/>
      <c r="F15" s="101"/>
      <c r="G15" s="367">
        <f t="shared" si="3"/>
        <v>2018</v>
      </c>
      <c r="H15" s="365" t="s">
        <v>297</v>
      </c>
      <c r="I15" s="164" t="s">
        <v>756</v>
      </c>
      <c r="J15" s="72"/>
      <c r="K15" s="40" t="b">
        <f t="shared" si="0"/>
        <v>0</v>
      </c>
      <c r="L15" s="384" t="str">
        <f t="shared" si="2"/>
        <v>No</v>
      </c>
    </row>
    <row r="16" spans="1:19" s="364" customFormat="1" ht="24" x14ac:dyDescent="0.25">
      <c r="A16" s="48">
        <v>9</v>
      </c>
      <c r="B16" s="114"/>
      <c r="C16" s="114"/>
      <c r="D16" s="114">
        <f t="shared" si="1"/>
        <v>0</v>
      </c>
      <c r="E16" s="114"/>
      <c r="F16" s="101"/>
      <c r="G16" s="367">
        <f t="shared" si="3"/>
        <v>2018</v>
      </c>
      <c r="H16" s="365" t="s">
        <v>298</v>
      </c>
      <c r="I16" s="164" t="s">
        <v>757</v>
      </c>
      <c r="J16" s="72"/>
      <c r="K16" s="40" t="b">
        <f t="shared" si="0"/>
        <v>0</v>
      </c>
      <c r="L16" s="384" t="str">
        <f t="shared" si="2"/>
        <v>No</v>
      </c>
    </row>
    <row r="17" spans="1:12" s="364" customFormat="1" ht="24" x14ac:dyDescent="0.25">
      <c r="A17" s="48">
        <v>10</v>
      </c>
      <c r="B17" s="114"/>
      <c r="C17" s="114"/>
      <c r="D17" s="114">
        <f t="shared" si="1"/>
        <v>0</v>
      </c>
      <c r="E17" s="114"/>
      <c r="F17" s="101"/>
      <c r="G17" s="367">
        <f t="shared" si="3"/>
        <v>2018</v>
      </c>
      <c r="H17" s="365" t="s">
        <v>299</v>
      </c>
      <c r="I17" s="164" t="s">
        <v>301</v>
      </c>
      <c r="J17" s="171"/>
      <c r="K17" s="40" t="b">
        <f t="shared" si="0"/>
        <v>0</v>
      </c>
      <c r="L17" s="384" t="str">
        <f t="shared" si="2"/>
        <v>No</v>
      </c>
    </row>
    <row r="18" spans="1:12" s="364" customFormat="1" x14ac:dyDescent="0.25">
      <c r="A18" s="48">
        <v>11</v>
      </c>
      <c r="B18" s="114"/>
      <c r="C18" s="114"/>
      <c r="D18" s="114">
        <f t="shared" si="1"/>
        <v>0</v>
      </c>
      <c r="E18" s="114"/>
      <c r="F18" s="101"/>
      <c r="G18" s="367">
        <f t="shared" si="3"/>
        <v>2018</v>
      </c>
      <c r="H18" s="365" t="s">
        <v>300</v>
      </c>
      <c r="I18" s="164" t="s">
        <v>758</v>
      </c>
      <c r="J18" s="72"/>
      <c r="K18" s="40" t="b">
        <f t="shared" si="0"/>
        <v>0</v>
      </c>
      <c r="L18" s="384" t="str">
        <f t="shared" si="2"/>
        <v>No</v>
      </c>
    </row>
    <row r="19" spans="1:12" s="364" customFormat="1" ht="24" x14ac:dyDescent="0.25">
      <c r="A19" s="48">
        <v>12</v>
      </c>
      <c r="B19" s="114"/>
      <c r="C19" s="114"/>
      <c r="D19" s="114">
        <f t="shared" si="1"/>
        <v>0</v>
      </c>
      <c r="E19" s="114"/>
      <c r="F19" s="101"/>
      <c r="G19" s="367">
        <f t="shared" si="3"/>
        <v>2018</v>
      </c>
      <c r="H19" s="365" t="s">
        <v>302</v>
      </c>
      <c r="I19" s="164" t="s">
        <v>759</v>
      </c>
      <c r="J19" s="72"/>
      <c r="K19" s="40" t="b">
        <f t="shared" si="0"/>
        <v>0</v>
      </c>
      <c r="L19" s="384" t="str">
        <f t="shared" si="2"/>
        <v>No</v>
      </c>
    </row>
    <row r="20" spans="1:12" s="364" customFormat="1" ht="24" x14ac:dyDescent="0.25">
      <c r="A20" s="48">
        <v>13</v>
      </c>
      <c r="B20" s="114"/>
      <c r="C20" s="114"/>
      <c r="D20" s="114">
        <f t="shared" si="1"/>
        <v>0</v>
      </c>
      <c r="E20" s="114"/>
      <c r="F20" s="101"/>
      <c r="G20" s="367">
        <f t="shared" si="3"/>
        <v>2018</v>
      </c>
      <c r="H20" s="365" t="s">
        <v>266</v>
      </c>
      <c r="I20" s="164" t="s">
        <v>303</v>
      </c>
      <c r="J20" s="172"/>
      <c r="K20" s="40" t="b">
        <f t="shared" si="0"/>
        <v>0</v>
      </c>
      <c r="L20" s="384" t="str">
        <f t="shared" si="2"/>
        <v>No</v>
      </c>
    </row>
    <row r="21" spans="1:12" s="364" customFormat="1" x14ac:dyDescent="0.25">
      <c r="A21" s="48">
        <v>14</v>
      </c>
      <c r="B21" s="114"/>
      <c r="C21" s="114"/>
      <c r="D21" s="114">
        <f t="shared" si="1"/>
        <v>0</v>
      </c>
      <c r="E21" s="114"/>
      <c r="F21" s="101"/>
      <c r="G21" s="367">
        <f t="shared" si="3"/>
        <v>2018</v>
      </c>
      <c r="H21" s="365" t="s">
        <v>267</v>
      </c>
      <c r="I21" s="164" t="s">
        <v>760</v>
      </c>
      <c r="J21" s="72"/>
      <c r="K21" s="40" t="b">
        <f t="shared" ref="K21:K38" si="4">IF((COUNTBLANK(J21)),FALSE,TRUE)</f>
        <v>0</v>
      </c>
      <c r="L21" s="384" t="str">
        <f t="shared" si="2"/>
        <v>No</v>
      </c>
    </row>
    <row r="22" spans="1:12" s="364" customFormat="1" ht="24" x14ac:dyDescent="0.25">
      <c r="A22" s="48">
        <v>15</v>
      </c>
      <c r="B22" s="114"/>
      <c r="C22" s="114"/>
      <c r="D22" s="114">
        <f t="shared" si="1"/>
        <v>0</v>
      </c>
      <c r="E22" s="114"/>
      <c r="F22" s="101"/>
      <c r="G22" s="367">
        <f t="shared" si="3"/>
        <v>2018</v>
      </c>
      <c r="H22" s="365" t="s">
        <v>304</v>
      </c>
      <c r="I22" s="164" t="s">
        <v>322</v>
      </c>
      <c r="J22" s="171"/>
      <c r="K22" s="40" t="b">
        <f t="shared" si="4"/>
        <v>0</v>
      </c>
      <c r="L22" s="384" t="str">
        <f t="shared" si="2"/>
        <v>No</v>
      </c>
    </row>
    <row r="23" spans="1:12" s="364" customFormat="1" x14ac:dyDescent="0.25">
      <c r="A23" s="48">
        <v>16</v>
      </c>
      <c r="B23" s="114"/>
      <c r="C23" s="114"/>
      <c r="D23" s="114">
        <f t="shared" si="1"/>
        <v>0</v>
      </c>
      <c r="E23" s="114"/>
      <c r="F23" s="101"/>
      <c r="G23" s="367">
        <f t="shared" si="3"/>
        <v>2018</v>
      </c>
      <c r="H23" s="365" t="s">
        <v>305</v>
      </c>
      <c r="I23" s="164" t="s">
        <v>761</v>
      </c>
      <c r="J23" s="72"/>
      <c r="K23" s="40" t="b">
        <f t="shared" si="4"/>
        <v>0</v>
      </c>
      <c r="L23" s="384" t="str">
        <f t="shared" si="2"/>
        <v>No</v>
      </c>
    </row>
    <row r="24" spans="1:12" s="364" customFormat="1" x14ac:dyDescent="0.25">
      <c r="A24" s="48">
        <v>17</v>
      </c>
      <c r="B24" s="114"/>
      <c r="C24" s="114"/>
      <c r="D24" s="114">
        <f t="shared" si="1"/>
        <v>0</v>
      </c>
      <c r="E24" s="114"/>
      <c r="F24" s="101"/>
      <c r="G24" s="367">
        <f t="shared" si="3"/>
        <v>2018</v>
      </c>
      <c r="H24" s="365" t="s">
        <v>306</v>
      </c>
      <c r="I24" s="164" t="s">
        <v>323</v>
      </c>
      <c r="J24" s="171"/>
      <c r="K24" s="40" t="b">
        <f t="shared" si="4"/>
        <v>0</v>
      </c>
      <c r="L24" s="384" t="str">
        <f t="shared" si="2"/>
        <v>No</v>
      </c>
    </row>
    <row r="25" spans="1:12" s="364" customFormat="1" x14ac:dyDescent="0.25">
      <c r="A25" s="48">
        <v>18</v>
      </c>
      <c r="B25" s="114"/>
      <c r="C25" s="114"/>
      <c r="D25" s="114">
        <f t="shared" si="1"/>
        <v>0</v>
      </c>
      <c r="E25" s="114"/>
      <c r="F25" s="101"/>
      <c r="G25" s="367">
        <f t="shared" si="3"/>
        <v>2018</v>
      </c>
      <c r="H25" s="365" t="s">
        <v>307</v>
      </c>
      <c r="I25" s="164" t="s">
        <v>762</v>
      </c>
      <c r="J25" s="72"/>
      <c r="K25" s="40" t="b">
        <f t="shared" si="4"/>
        <v>0</v>
      </c>
      <c r="L25" s="384" t="str">
        <f t="shared" si="2"/>
        <v>No</v>
      </c>
    </row>
    <row r="26" spans="1:12" s="364" customFormat="1" ht="24" x14ac:dyDescent="0.25">
      <c r="A26" s="48">
        <v>19</v>
      </c>
      <c r="B26" s="114"/>
      <c r="C26" s="114"/>
      <c r="D26" s="114">
        <f t="shared" si="1"/>
        <v>0</v>
      </c>
      <c r="E26" s="114"/>
      <c r="F26" s="101"/>
      <c r="G26" s="367">
        <f t="shared" si="3"/>
        <v>2018</v>
      </c>
      <c r="H26" s="365" t="s">
        <v>308</v>
      </c>
      <c r="I26" s="164" t="s">
        <v>763</v>
      </c>
      <c r="J26" s="72"/>
      <c r="K26" s="40" t="b">
        <f t="shared" si="4"/>
        <v>0</v>
      </c>
      <c r="L26" s="384" t="str">
        <f t="shared" si="2"/>
        <v>No</v>
      </c>
    </row>
    <row r="27" spans="1:12" s="364" customFormat="1" ht="96" x14ac:dyDescent="0.25">
      <c r="A27" s="48">
        <v>20</v>
      </c>
      <c r="B27" s="114"/>
      <c r="C27" s="114"/>
      <c r="D27" s="114">
        <f t="shared" si="1"/>
        <v>0</v>
      </c>
      <c r="E27" s="114"/>
      <c r="F27" s="101"/>
      <c r="G27" s="367">
        <f t="shared" si="3"/>
        <v>2018</v>
      </c>
      <c r="H27" s="365" t="s">
        <v>309</v>
      </c>
      <c r="I27" s="164" t="s">
        <v>857</v>
      </c>
      <c r="J27" s="172"/>
      <c r="K27" s="40" t="b">
        <f t="shared" si="4"/>
        <v>0</v>
      </c>
      <c r="L27" s="384" t="str">
        <f t="shared" si="2"/>
        <v>No</v>
      </c>
    </row>
    <row r="28" spans="1:12" s="364" customFormat="1" ht="24" x14ac:dyDescent="0.25">
      <c r="A28" s="48">
        <v>21</v>
      </c>
      <c r="B28" s="114"/>
      <c r="C28" s="114"/>
      <c r="D28" s="114">
        <f t="shared" si="1"/>
        <v>0</v>
      </c>
      <c r="E28" s="114"/>
      <c r="F28" s="101"/>
      <c r="G28" s="367">
        <f t="shared" si="3"/>
        <v>2018</v>
      </c>
      <c r="H28" s="365" t="s">
        <v>310</v>
      </c>
      <c r="I28" s="164" t="s">
        <v>764</v>
      </c>
      <c r="J28" s="72"/>
      <c r="K28" s="40" t="b">
        <f t="shared" si="4"/>
        <v>0</v>
      </c>
      <c r="L28" s="384" t="str">
        <f t="shared" si="2"/>
        <v>No</v>
      </c>
    </row>
    <row r="29" spans="1:12" s="364" customFormat="1" x14ac:dyDescent="0.25">
      <c r="A29" s="48">
        <v>22</v>
      </c>
      <c r="B29" s="114"/>
      <c r="C29" s="114"/>
      <c r="D29" s="114">
        <f t="shared" si="1"/>
        <v>0</v>
      </c>
      <c r="E29" s="114"/>
      <c r="F29" s="101"/>
      <c r="G29" s="367">
        <f t="shared" si="3"/>
        <v>2018</v>
      </c>
      <c r="H29" s="365" t="s">
        <v>26</v>
      </c>
      <c r="I29" s="164" t="s">
        <v>324</v>
      </c>
      <c r="J29" s="72"/>
      <c r="K29" s="40" t="b">
        <f t="shared" si="4"/>
        <v>0</v>
      </c>
      <c r="L29" s="384" t="str">
        <f t="shared" si="2"/>
        <v>No</v>
      </c>
    </row>
    <row r="30" spans="1:12" s="364" customFormat="1" x14ac:dyDescent="0.25">
      <c r="A30" s="48">
        <v>23</v>
      </c>
      <c r="B30" s="114"/>
      <c r="C30" s="114"/>
      <c r="D30" s="114">
        <f t="shared" si="1"/>
        <v>0</v>
      </c>
      <c r="E30" s="114"/>
      <c r="F30" s="101"/>
      <c r="G30" s="367">
        <f t="shared" si="3"/>
        <v>2018</v>
      </c>
      <c r="H30" s="365" t="s">
        <v>311</v>
      </c>
      <c r="I30" s="164" t="s">
        <v>325</v>
      </c>
      <c r="J30" s="172"/>
      <c r="K30" s="40" t="b">
        <f t="shared" si="4"/>
        <v>0</v>
      </c>
      <c r="L30" s="384" t="str">
        <f t="shared" si="2"/>
        <v>No</v>
      </c>
    </row>
    <row r="31" spans="1:12" s="364" customFormat="1" x14ac:dyDescent="0.25">
      <c r="A31" s="48">
        <v>24</v>
      </c>
      <c r="B31" s="114"/>
      <c r="C31" s="114"/>
      <c r="D31" s="114">
        <f t="shared" si="1"/>
        <v>0</v>
      </c>
      <c r="E31" s="114"/>
      <c r="F31" s="101"/>
      <c r="G31" s="367">
        <f t="shared" si="3"/>
        <v>2018</v>
      </c>
      <c r="H31" s="365" t="s">
        <v>312</v>
      </c>
      <c r="I31" s="164" t="s">
        <v>326</v>
      </c>
      <c r="J31" s="172"/>
      <c r="K31" s="40" t="b">
        <f t="shared" si="4"/>
        <v>0</v>
      </c>
      <c r="L31" s="384" t="str">
        <f t="shared" si="2"/>
        <v>No</v>
      </c>
    </row>
    <row r="32" spans="1:12" s="364" customFormat="1" ht="24" x14ac:dyDescent="0.25">
      <c r="A32" s="48">
        <v>25</v>
      </c>
      <c r="B32" s="114"/>
      <c r="C32" s="114"/>
      <c r="D32" s="114">
        <f t="shared" si="1"/>
        <v>0</v>
      </c>
      <c r="E32" s="114"/>
      <c r="F32" s="101"/>
      <c r="G32" s="367">
        <f t="shared" si="3"/>
        <v>2018</v>
      </c>
      <c r="H32" s="365" t="s">
        <v>313</v>
      </c>
      <c r="I32" s="164" t="s">
        <v>765</v>
      </c>
      <c r="J32" s="72"/>
      <c r="K32" s="40" t="b">
        <f t="shared" si="4"/>
        <v>0</v>
      </c>
      <c r="L32" s="384" t="str">
        <f t="shared" si="2"/>
        <v>No</v>
      </c>
    </row>
    <row r="33" spans="1:12" s="364" customFormat="1" ht="24" x14ac:dyDescent="0.25">
      <c r="A33" s="48">
        <v>26</v>
      </c>
      <c r="B33" s="114"/>
      <c r="C33" s="114"/>
      <c r="D33" s="114">
        <f t="shared" si="1"/>
        <v>0</v>
      </c>
      <c r="E33" s="114"/>
      <c r="F33" s="101"/>
      <c r="G33" s="367">
        <f t="shared" si="3"/>
        <v>2018</v>
      </c>
      <c r="H33" s="365" t="s">
        <v>314</v>
      </c>
      <c r="I33" s="164" t="s">
        <v>327</v>
      </c>
      <c r="J33" s="172"/>
      <c r="K33" s="40" t="b">
        <f t="shared" si="4"/>
        <v>0</v>
      </c>
      <c r="L33" s="384" t="str">
        <f t="shared" si="2"/>
        <v>No</v>
      </c>
    </row>
    <row r="34" spans="1:12" s="364" customFormat="1" x14ac:dyDescent="0.25">
      <c r="A34" s="48">
        <v>27</v>
      </c>
      <c r="B34" s="114"/>
      <c r="C34" s="114"/>
      <c r="D34" s="114">
        <f t="shared" si="1"/>
        <v>0</v>
      </c>
      <c r="E34" s="114"/>
      <c r="F34" s="101"/>
      <c r="G34" s="367">
        <f t="shared" si="3"/>
        <v>2018</v>
      </c>
      <c r="H34" s="365" t="s">
        <v>315</v>
      </c>
      <c r="I34" s="164" t="s">
        <v>766</v>
      </c>
      <c r="J34" s="72"/>
      <c r="K34" s="40" t="b">
        <f t="shared" si="4"/>
        <v>0</v>
      </c>
      <c r="L34" s="384" t="str">
        <f t="shared" si="2"/>
        <v>No</v>
      </c>
    </row>
    <row r="35" spans="1:12" s="364" customFormat="1" ht="24" x14ac:dyDescent="0.25">
      <c r="A35" s="48">
        <v>28</v>
      </c>
      <c r="B35" s="114"/>
      <c r="C35" s="114"/>
      <c r="D35" s="114">
        <f t="shared" si="1"/>
        <v>0</v>
      </c>
      <c r="E35" s="114"/>
      <c r="F35" s="101"/>
      <c r="G35" s="367">
        <f t="shared" si="3"/>
        <v>2018</v>
      </c>
      <c r="H35" s="365" t="s">
        <v>316</v>
      </c>
      <c r="I35" s="164" t="s">
        <v>328</v>
      </c>
      <c r="J35" s="172"/>
      <c r="K35" s="40" t="b">
        <f t="shared" si="4"/>
        <v>0</v>
      </c>
      <c r="L35" s="384" t="str">
        <f t="shared" si="2"/>
        <v>No</v>
      </c>
    </row>
    <row r="36" spans="1:12" s="364" customFormat="1" x14ac:dyDescent="0.25">
      <c r="A36" s="48">
        <v>29</v>
      </c>
      <c r="B36" s="114"/>
      <c r="C36" s="114"/>
      <c r="D36" s="114">
        <f t="shared" si="1"/>
        <v>0</v>
      </c>
      <c r="E36" s="114"/>
      <c r="F36" s="101"/>
      <c r="G36" s="367">
        <f t="shared" si="3"/>
        <v>2018</v>
      </c>
      <c r="H36" s="365" t="s">
        <v>317</v>
      </c>
      <c r="I36" s="164" t="s">
        <v>767</v>
      </c>
      <c r="J36" s="72"/>
      <c r="K36" s="40" t="b">
        <f t="shared" si="4"/>
        <v>0</v>
      </c>
      <c r="L36" s="384" t="str">
        <f t="shared" si="2"/>
        <v>No</v>
      </c>
    </row>
    <row r="37" spans="1:12" s="364" customFormat="1" ht="24" x14ac:dyDescent="0.25">
      <c r="A37" s="48">
        <v>30</v>
      </c>
      <c r="B37" s="114"/>
      <c r="C37" s="114"/>
      <c r="D37" s="114">
        <f t="shared" si="1"/>
        <v>0</v>
      </c>
      <c r="E37" s="114"/>
      <c r="F37" s="101"/>
      <c r="G37" s="367">
        <f t="shared" si="3"/>
        <v>2018</v>
      </c>
      <c r="H37" s="365" t="s">
        <v>318</v>
      </c>
      <c r="I37" s="164" t="s">
        <v>329</v>
      </c>
      <c r="J37" s="172"/>
      <c r="K37" s="40" t="b">
        <f t="shared" si="4"/>
        <v>0</v>
      </c>
      <c r="L37" s="384" t="str">
        <f t="shared" si="2"/>
        <v>No</v>
      </c>
    </row>
    <row r="38" spans="1:12" s="364" customFormat="1" x14ac:dyDescent="0.25">
      <c r="A38" s="48">
        <v>31</v>
      </c>
      <c r="B38" s="114"/>
      <c r="C38" s="114"/>
      <c r="D38" s="114">
        <f t="shared" si="1"/>
        <v>0</v>
      </c>
      <c r="E38" s="114"/>
      <c r="F38" s="101"/>
      <c r="G38" s="367">
        <f t="shared" si="3"/>
        <v>2018</v>
      </c>
      <c r="H38" s="365" t="s">
        <v>319</v>
      </c>
      <c r="I38" s="164" t="s">
        <v>768</v>
      </c>
      <c r="J38" s="72"/>
      <c r="K38" s="40" t="b">
        <f t="shared" si="4"/>
        <v>0</v>
      </c>
      <c r="L38" s="384" t="str">
        <f t="shared" si="2"/>
        <v>No</v>
      </c>
    </row>
    <row r="39" spans="1:12" s="364" customFormat="1" x14ac:dyDescent="0.25">
      <c r="A39" s="48">
        <v>32</v>
      </c>
      <c r="B39" s="114"/>
      <c r="C39" s="114"/>
      <c r="D39" s="114">
        <f t="shared" si="1"/>
        <v>0</v>
      </c>
      <c r="E39" s="114"/>
      <c r="F39" s="101"/>
      <c r="G39" s="367">
        <f t="shared" si="3"/>
        <v>2018</v>
      </c>
      <c r="H39" s="365" t="s">
        <v>320</v>
      </c>
      <c r="I39" s="164" t="s">
        <v>330</v>
      </c>
      <c r="J39" s="172"/>
      <c r="K39" s="40" t="b">
        <f>IF((COUNTBLANK(J39)),FALSE,TRUE)</f>
        <v>0</v>
      </c>
      <c r="L39" s="384" t="str">
        <f t="shared" si="2"/>
        <v>No</v>
      </c>
    </row>
    <row r="40" spans="1:12" s="364" customFormat="1" ht="24" x14ac:dyDescent="0.25">
      <c r="A40" s="48">
        <v>33</v>
      </c>
      <c r="B40" s="114"/>
      <c r="C40" s="114"/>
      <c r="D40" s="114">
        <f t="shared" si="1"/>
        <v>0</v>
      </c>
      <c r="E40" s="114"/>
      <c r="F40" s="101"/>
      <c r="G40" s="367">
        <f t="shared" si="3"/>
        <v>2018</v>
      </c>
      <c r="H40" s="365" t="s">
        <v>321</v>
      </c>
      <c r="I40" s="164" t="s">
        <v>769</v>
      </c>
      <c r="J40" s="295"/>
      <c r="K40" s="40" t="b">
        <f>IF((COUNTBLANK(J40)),FALSE,TRUE)</f>
        <v>0</v>
      </c>
      <c r="L40" s="384" t="str">
        <f t="shared" si="2"/>
        <v>No</v>
      </c>
    </row>
    <row r="41" spans="1:12" s="364" customFormat="1" ht="24" x14ac:dyDescent="0.25">
      <c r="A41" s="48">
        <v>34</v>
      </c>
      <c r="B41" s="114"/>
      <c r="C41" s="114"/>
      <c r="D41" s="114">
        <f t="shared" si="1"/>
        <v>0</v>
      </c>
      <c r="E41" s="114"/>
      <c r="F41" s="101"/>
      <c r="G41" s="368">
        <f t="shared" si="3"/>
        <v>2018</v>
      </c>
      <c r="H41" s="365" t="s">
        <v>36</v>
      </c>
      <c r="I41" s="164" t="s">
        <v>331</v>
      </c>
      <c r="J41" s="172"/>
      <c r="K41" s="40" t="b">
        <f>IF((COUNTBLANK(J41)),FALSE,TRUE)</f>
        <v>0</v>
      </c>
      <c r="L41" s="384" t="str">
        <f t="shared" si="2"/>
        <v>No</v>
      </c>
    </row>
    <row r="42" spans="1:12" s="36" customFormat="1" ht="12" x14ac:dyDescent="0.2">
      <c r="G42" s="71"/>
      <c r="H42" s="33"/>
    </row>
    <row r="43" spans="1:12" s="36" customFormat="1" ht="12" x14ac:dyDescent="0.2">
      <c r="G43" s="71"/>
      <c r="H43" s="33"/>
    </row>
    <row r="44" spans="1:12" s="36" customFormat="1" ht="12" x14ac:dyDescent="0.2">
      <c r="G44" s="71"/>
      <c r="H44" s="33"/>
    </row>
    <row r="45" spans="1:12" s="36" customFormat="1" ht="12" x14ac:dyDescent="0.2">
      <c r="G45" s="71"/>
      <c r="H45" s="33"/>
    </row>
    <row r="46" spans="1:12" s="36" customFormat="1" ht="12" x14ac:dyDescent="0.2">
      <c r="G46" s="71"/>
      <c r="H46" s="33"/>
    </row>
    <row r="47" spans="1:12" s="36" customFormat="1" ht="12" x14ac:dyDescent="0.2">
      <c r="G47" s="71"/>
      <c r="H47" s="33"/>
    </row>
    <row r="48" spans="1:12" s="36" customFormat="1" ht="12" x14ac:dyDescent="0.2">
      <c r="G48" s="71"/>
      <c r="H48" s="33"/>
    </row>
    <row r="49" spans="7:8" s="36" customFormat="1" ht="12" x14ac:dyDescent="0.2">
      <c r="G49" s="71"/>
      <c r="H49" s="33"/>
    </row>
  </sheetData>
  <sheetProtection password="C0A1" sheet="1" selectLockedCells="1"/>
  <mergeCells count="13">
    <mergeCell ref="F5:F6"/>
    <mergeCell ref="A5:A6"/>
    <mergeCell ref="B5:B6"/>
    <mergeCell ref="C5:C6"/>
    <mergeCell ref="D5:D6"/>
    <mergeCell ref="E5:E6"/>
    <mergeCell ref="M5:M6"/>
    <mergeCell ref="G5:G6"/>
    <mergeCell ref="I5:I6"/>
    <mergeCell ref="H5:H6"/>
    <mergeCell ref="G2:L2"/>
    <mergeCell ref="J5:J6"/>
    <mergeCell ref="K5:K6"/>
  </mergeCells>
  <conditionalFormatting sqref="K8">
    <cfRule type="cellIs" dxfId="25" priority="41" operator="equal">
      <formula>TRUE</formula>
    </cfRule>
    <cfRule type="cellIs" dxfId="24" priority="42" stopIfTrue="1" operator="equal">
      <formula>FALSE</formula>
    </cfRule>
  </conditionalFormatting>
  <conditionalFormatting sqref="K40">
    <cfRule type="cellIs" dxfId="23" priority="3" operator="equal">
      <formula>TRUE</formula>
    </cfRule>
    <cfRule type="cellIs" dxfId="22" priority="4" stopIfTrue="1" operator="equal">
      <formula>FALSE</formula>
    </cfRule>
  </conditionalFormatting>
  <conditionalFormatting sqref="K11">
    <cfRule type="cellIs" dxfId="21" priority="39" operator="equal">
      <formula>TRUE</formula>
    </cfRule>
    <cfRule type="cellIs" dxfId="20" priority="40" stopIfTrue="1" operator="equal">
      <formula>FALSE</formula>
    </cfRule>
  </conditionalFormatting>
  <conditionalFormatting sqref="K14">
    <cfRule type="cellIs" dxfId="19" priority="37" operator="equal">
      <formula>TRUE</formula>
    </cfRule>
    <cfRule type="cellIs" dxfId="18" priority="38" stopIfTrue="1" operator="equal">
      <formula>FALSE</formula>
    </cfRule>
  </conditionalFormatting>
  <conditionalFormatting sqref="K20">
    <cfRule type="cellIs" dxfId="17" priority="33" operator="equal">
      <formula>TRUE</formula>
    </cfRule>
    <cfRule type="cellIs" dxfId="16" priority="34" stopIfTrue="1" operator="equal">
      <formula>FALSE</formula>
    </cfRule>
  </conditionalFormatting>
  <conditionalFormatting sqref="K39">
    <cfRule type="cellIs" dxfId="15" priority="15" operator="equal">
      <formula>TRUE</formula>
    </cfRule>
    <cfRule type="cellIs" dxfId="14" priority="16" stopIfTrue="1" operator="equal">
      <formula>FALSE</formula>
    </cfRule>
  </conditionalFormatting>
  <conditionalFormatting sqref="K41">
    <cfRule type="cellIs" dxfId="13" priority="13" operator="equal">
      <formula>TRUE</formula>
    </cfRule>
    <cfRule type="cellIs" dxfId="12" priority="14" stopIfTrue="1" operator="equal">
      <formula>FALSE</formula>
    </cfRule>
  </conditionalFormatting>
  <conditionalFormatting sqref="K21:K38">
    <cfRule type="cellIs" dxfId="11" priority="1" operator="equal">
      <formula>TRUE</formula>
    </cfRule>
    <cfRule type="cellIs" dxfId="10" priority="2" stopIfTrue="1" operator="equal">
      <formula>FALSE</formula>
    </cfRule>
  </conditionalFormatting>
  <conditionalFormatting sqref="K9:K10">
    <cfRule type="cellIs" dxfId="9" priority="9" operator="equal">
      <formula>TRUE</formula>
    </cfRule>
    <cfRule type="cellIs" dxfId="8" priority="10" stopIfTrue="1" operator="equal">
      <formula>FALSE</formula>
    </cfRule>
  </conditionalFormatting>
  <conditionalFormatting sqref="K12:K13">
    <cfRule type="cellIs" dxfId="7" priority="7" operator="equal">
      <formula>TRUE</formula>
    </cfRule>
    <cfRule type="cellIs" dxfId="6" priority="8" stopIfTrue="1" operator="equal">
      <formula>FALSE</formula>
    </cfRule>
  </conditionalFormatting>
  <conditionalFormatting sqref="K15:K19">
    <cfRule type="cellIs" dxfId="5" priority="5" operator="equal">
      <formula>TRUE</formula>
    </cfRule>
    <cfRule type="cellIs" dxfId="4" priority="6" stopIfTrue="1" operator="equal">
      <formula>FALSE</formula>
    </cfRule>
  </conditionalFormatting>
  <dataValidations count="4">
    <dataValidation type="list" allowBlank="1" showInputMessage="1" showErrorMessage="1" sqref="J8 J39 J37 J35 J33 J30:J31 J27 J24 J22 J20 J17 J14 J11 J41">
      <formula1>$M$8:$M$9</formula1>
    </dataValidation>
    <dataValidation allowBlank="1" showInputMessage="1" showErrorMessage="1" error="Must be a whole number. " sqref="L5"/>
    <dataValidation type="list" allowBlank="1" showInputMessage="1" showErrorMessage="1" error="Must be a whole number. " sqref="L8:L41">
      <formula1>"Yes, No"</formula1>
    </dataValidation>
    <dataValidation type="list" allowBlank="1" showInputMessage="1" showErrorMessage="1" sqref="L6">
      <formula1>"As Set, All 'Yes'"</formula1>
    </dataValidation>
  </dataValidations>
  <pageMargins left="0.5" right="0.5" top="0.75" bottom="0.75" header="0.3" footer="0.3"/>
  <pageSetup scale="6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opLeftCell="G2" workbookViewId="0">
      <pane ySplit="5" topLeftCell="A7" activePane="bottomLeft" state="frozen"/>
      <selection activeCell="A2" sqref="A2"/>
      <selection pane="bottomLeft" activeCell="N10" sqref="N10"/>
    </sheetView>
  </sheetViews>
  <sheetFormatPr defaultColWidth="9.140625" defaultRowHeight="15" x14ac:dyDescent="0.25"/>
  <cols>
    <col min="1" max="1" width="8.7109375" style="1" hidden="1" customWidth="1"/>
    <col min="2" max="2" width="17.7109375" style="1" hidden="1" customWidth="1"/>
    <col min="3" max="3" width="7.85546875" style="1" hidden="1" customWidth="1"/>
    <col min="4" max="4" width="7.28515625" style="1" hidden="1" customWidth="1"/>
    <col min="5" max="5" width="8.140625" style="1" hidden="1" customWidth="1"/>
    <col min="6" max="6" width="8" style="1" hidden="1" customWidth="1"/>
    <col min="7" max="7" width="10.7109375" style="19" customWidth="1"/>
    <col min="8" max="8" width="10.7109375" style="1" customWidth="1"/>
    <col min="9" max="9" width="23.28515625" style="1" customWidth="1"/>
    <col min="10" max="10" width="63.140625" style="1" customWidth="1"/>
    <col min="11" max="11" width="22.5703125" style="1" customWidth="1"/>
    <col min="12" max="12" width="21.7109375" style="1" customWidth="1"/>
    <col min="13" max="13" width="19.140625" style="1" customWidth="1"/>
    <col min="14" max="14" width="21.7109375" style="1" customWidth="1"/>
    <col min="15" max="15" width="22" style="1" customWidth="1"/>
    <col min="16" max="16" width="12.7109375" style="1" customWidth="1"/>
    <col min="17" max="17" width="8.85546875" style="1" customWidth="1"/>
    <col min="18" max="19" width="0.140625" style="1" hidden="1" customWidth="1"/>
    <col min="20" max="20" width="14.5703125" style="1" customWidth="1"/>
    <col min="21" max="21" width="9.140625" style="1" customWidth="1"/>
    <col min="22" max="16384" width="9.140625" style="1"/>
  </cols>
  <sheetData>
    <row r="1" spans="1:21" hidden="1" x14ac:dyDescent="0.25"/>
    <row r="2" spans="1:21" ht="23.25" x14ac:dyDescent="0.35">
      <c r="A2" s="98"/>
      <c r="B2" s="98"/>
      <c r="C2" s="98"/>
      <c r="D2" s="98"/>
      <c r="E2" s="98"/>
      <c r="F2" s="100"/>
      <c r="G2" s="562" t="s">
        <v>332</v>
      </c>
      <c r="H2" s="562"/>
      <c r="I2" s="562"/>
      <c r="J2" s="562"/>
      <c r="K2" s="562"/>
      <c r="L2" s="562"/>
      <c r="M2" s="562"/>
      <c r="N2" s="562"/>
      <c r="O2" s="562"/>
      <c r="P2" s="562"/>
      <c r="Q2" s="562"/>
      <c r="R2" s="116"/>
      <c r="S2" s="116"/>
      <c r="T2" s="116"/>
      <c r="U2" s="116"/>
    </row>
    <row r="3" spans="1:21" ht="20.25" x14ac:dyDescent="0.3">
      <c r="A3" s="98"/>
      <c r="B3" s="98"/>
      <c r="C3" s="98"/>
      <c r="D3" s="98"/>
      <c r="E3" s="98"/>
      <c r="F3" s="100"/>
      <c r="G3" s="555" t="s">
        <v>333</v>
      </c>
      <c r="H3" s="555"/>
      <c r="I3" s="555"/>
      <c r="J3" s="555"/>
      <c r="K3" s="555"/>
      <c r="L3" s="555"/>
      <c r="M3" s="555"/>
      <c r="N3" s="555"/>
      <c r="O3" s="555"/>
      <c r="P3" s="555"/>
      <c r="Q3" s="555"/>
      <c r="R3" s="31"/>
      <c r="S3" s="31"/>
      <c r="T3" s="31"/>
      <c r="U3" s="31"/>
    </row>
    <row r="4" spans="1:21" ht="29.25" customHeight="1" x14ac:dyDescent="0.25">
      <c r="A4" s="104"/>
      <c r="B4" s="105" t="s">
        <v>549</v>
      </c>
      <c r="C4" s="105"/>
      <c r="D4" s="105"/>
      <c r="E4" s="105"/>
      <c r="F4" s="383"/>
      <c r="G4" s="602" t="s">
        <v>334</v>
      </c>
      <c r="H4" s="602"/>
      <c r="I4" s="602"/>
      <c r="J4" s="602"/>
      <c r="K4" s="602"/>
      <c r="L4" s="602"/>
      <c r="M4" s="602"/>
      <c r="N4" s="602"/>
      <c r="O4" s="602"/>
      <c r="P4" s="602"/>
      <c r="Q4" s="602"/>
      <c r="R4" s="382"/>
      <c r="S4" s="382"/>
      <c r="T4" s="382"/>
      <c r="U4" s="382"/>
    </row>
    <row r="5" spans="1:21" s="454" customFormat="1" ht="51.75" customHeight="1" x14ac:dyDescent="0.25">
      <c r="A5" s="539" t="s">
        <v>555</v>
      </c>
      <c r="B5" s="538" t="s">
        <v>556</v>
      </c>
      <c r="C5" s="538" t="s">
        <v>557</v>
      </c>
      <c r="D5" s="538" t="s">
        <v>558</v>
      </c>
      <c r="E5" s="538" t="s">
        <v>559</v>
      </c>
      <c r="F5" s="538" t="s">
        <v>560</v>
      </c>
      <c r="G5" s="545" t="s">
        <v>200</v>
      </c>
      <c r="H5" s="592" t="s">
        <v>561</v>
      </c>
      <c r="I5" s="592" t="s">
        <v>824</v>
      </c>
      <c r="J5" s="592" t="s">
        <v>823</v>
      </c>
      <c r="K5" s="592" t="s">
        <v>822</v>
      </c>
      <c r="L5" s="142" t="s">
        <v>820</v>
      </c>
      <c r="M5" s="143" t="s">
        <v>821</v>
      </c>
      <c r="N5" s="142" t="s">
        <v>825</v>
      </c>
      <c r="O5" s="142" t="s">
        <v>826</v>
      </c>
      <c r="P5" s="543" t="s">
        <v>427</v>
      </c>
      <c r="Q5" s="111" t="s">
        <v>558</v>
      </c>
      <c r="R5" s="582" t="s">
        <v>548</v>
      </c>
      <c r="S5" s="582" t="s">
        <v>548</v>
      </c>
    </row>
    <row r="6" spans="1:21" ht="21" customHeight="1" x14ac:dyDescent="0.25">
      <c r="A6" s="539"/>
      <c r="B6" s="538"/>
      <c r="C6" s="538"/>
      <c r="D6" s="538"/>
      <c r="E6" s="538"/>
      <c r="F6" s="538"/>
      <c r="G6" s="545"/>
      <c r="H6" s="593"/>
      <c r="I6" s="593"/>
      <c r="J6" s="593"/>
      <c r="K6" s="593"/>
      <c r="L6" s="603" t="s">
        <v>627</v>
      </c>
      <c r="M6" s="604"/>
      <c r="N6" s="604"/>
      <c r="O6" s="605"/>
      <c r="P6" s="544"/>
      <c r="Q6" s="385" t="s">
        <v>565</v>
      </c>
      <c r="R6" s="583"/>
      <c r="S6" s="583"/>
    </row>
    <row r="7" spans="1:21" ht="0.75" customHeight="1" x14ac:dyDescent="0.25">
      <c r="A7" s="94" t="s">
        <v>631</v>
      </c>
      <c r="B7" s="94" t="s">
        <v>550</v>
      </c>
      <c r="C7" s="94" t="s">
        <v>552</v>
      </c>
      <c r="D7" s="94" t="s">
        <v>551</v>
      </c>
      <c r="E7" s="94" t="s">
        <v>553</v>
      </c>
      <c r="F7" s="94" t="s">
        <v>554</v>
      </c>
      <c r="G7" s="498" t="s">
        <v>563</v>
      </c>
      <c r="H7" s="138" t="s">
        <v>426</v>
      </c>
      <c r="I7" s="139" t="s">
        <v>431</v>
      </c>
      <c r="J7" s="140" t="s">
        <v>630</v>
      </c>
      <c r="K7" s="139" t="s">
        <v>432</v>
      </c>
      <c r="L7" s="141" t="s">
        <v>433</v>
      </c>
      <c r="M7" s="141" t="s">
        <v>434</v>
      </c>
      <c r="N7" s="123" t="s">
        <v>435</v>
      </c>
      <c r="O7" s="123" t="s">
        <v>436</v>
      </c>
      <c r="P7" s="102" t="s">
        <v>428</v>
      </c>
      <c r="Q7" s="386" t="s">
        <v>564</v>
      </c>
      <c r="R7" s="112" t="s">
        <v>564</v>
      </c>
      <c r="S7" s="112" t="s">
        <v>564</v>
      </c>
    </row>
    <row r="8" spans="1:21" s="373" customFormat="1" ht="15.75" customHeight="1" x14ac:dyDescent="0.25">
      <c r="A8" s="369">
        <v>1</v>
      </c>
      <c r="B8" s="370"/>
      <c r="C8" s="370"/>
      <c r="D8" s="370">
        <f>IF($Q8="Yes",1,0)</f>
        <v>0</v>
      </c>
      <c r="E8" s="370"/>
      <c r="F8" s="496"/>
      <c r="G8" s="499">
        <f>'OPS &amp; INVEST Stmt Income'!G8</f>
        <v>2018</v>
      </c>
      <c r="H8" s="341" t="s">
        <v>335</v>
      </c>
      <c r="I8" s="377"/>
      <c r="J8" s="345"/>
      <c r="K8" s="378"/>
      <c r="L8" s="222"/>
      <c r="M8" s="222"/>
      <c r="N8" s="220">
        <f>SUM(L8:M8)</f>
        <v>0</v>
      </c>
      <c r="O8" s="520"/>
      <c r="P8" s="371" t="b">
        <f>IF((COUNTBLANK(I8:M8))=5,TRUE,IF((COUNTBLANK(I8:K8))=0,IF(COUNTBLANK(N8:O8)=0,IF(O8=0,IF(ISBLANK(O8),FALSE,TRUE),TRUE))))</f>
        <v>1</v>
      </c>
      <c r="Q8" s="387" t="str">
        <f>IF($Q$6="All 'Yes'","Yes","No")</f>
        <v>No</v>
      </c>
      <c r="R8" s="373">
        <v>2015</v>
      </c>
      <c r="S8" s="374" t="s">
        <v>366</v>
      </c>
    </row>
    <row r="9" spans="1:21" s="373" customFormat="1" x14ac:dyDescent="0.25">
      <c r="A9" s="372">
        <v>2</v>
      </c>
      <c r="B9" s="370"/>
      <c r="C9" s="370"/>
      <c r="D9" s="370">
        <f t="shared" ref="D9:D50" si="0">IF($Q9="Yes",1,0)</f>
        <v>0</v>
      </c>
      <c r="E9" s="370"/>
      <c r="F9" s="496"/>
      <c r="G9" s="497">
        <f>$G$8</f>
        <v>2018</v>
      </c>
      <c r="H9" s="343" t="s">
        <v>336</v>
      </c>
      <c r="I9" s="377"/>
      <c r="J9" s="345"/>
      <c r="K9" s="378"/>
      <c r="L9" s="213"/>
      <c r="M9" s="213"/>
      <c r="N9" s="220">
        <f t="shared" ref="N9:N43" si="1">SUM(L9:M9)</f>
        <v>0</v>
      </c>
      <c r="O9" s="520"/>
      <c r="P9" s="371" t="b">
        <f>IF((COUNTBLANK(I9:M9))=5,TRUE,IF((COUNTBLANK(I9:K9))=0,IF(COUNTBLANK(N9:O9)=0,IF(O9=0,IF(ISBLANK(O9),FALSE,TRUE),TRUE))))</f>
        <v>1</v>
      </c>
      <c r="Q9" s="387" t="str">
        <f t="shared" ref="Q9:Q50" si="2">IF($Q$6="All 'Yes'","Yes","No")</f>
        <v>No</v>
      </c>
      <c r="R9" s="373">
        <v>2014</v>
      </c>
      <c r="S9" s="374" t="s">
        <v>367</v>
      </c>
    </row>
    <row r="10" spans="1:21" s="373" customFormat="1" x14ac:dyDescent="0.25">
      <c r="A10" s="372">
        <v>3</v>
      </c>
      <c r="B10" s="370"/>
      <c r="C10" s="370"/>
      <c r="D10" s="370">
        <f t="shared" si="0"/>
        <v>0</v>
      </c>
      <c r="E10" s="370"/>
      <c r="F10" s="496"/>
      <c r="G10" s="497">
        <f t="shared" ref="G10:G50" si="3">$G$8</f>
        <v>2018</v>
      </c>
      <c r="H10" s="341" t="s">
        <v>337</v>
      </c>
      <c r="I10" s="377"/>
      <c r="J10" s="345"/>
      <c r="K10" s="378"/>
      <c r="L10" s="222"/>
      <c r="M10" s="222"/>
      <c r="N10" s="220">
        <f t="shared" si="1"/>
        <v>0</v>
      </c>
      <c r="O10" s="520"/>
      <c r="P10" s="371" t="b">
        <f t="shared" ref="P10:P43" si="4">IF((COUNTBLANK(I10:M10))=5,TRUE,IF((COUNTBLANK(I10:K10))=0,IF(COUNTBLANK(N10:O10)=0,IF(O10=0,IF(ISBLANK(O10),FALSE,TRUE),TRUE))))</f>
        <v>1</v>
      </c>
      <c r="Q10" s="387" t="str">
        <f t="shared" si="2"/>
        <v>No</v>
      </c>
      <c r="R10" s="373">
        <v>2013</v>
      </c>
      <c r="S10" s="374" t="s">
        <v>368</v>
      </c>
    </row>
    <row r="11" spans="1:21" s="373" customFormat="1" x14ac:dyDescent="0.25">
      <c r="A11" s="372">
        <v>4</v>
      </c>
      <c r="B11" s="370"/>
      <c r="C11" s="370"/>
      <c r="D11" s="370">
        <f t="shared" si="0"/>
        <v>0</v>
      </c>
      <c r="E11" s="370"/>
      <c r="F11" s="496"/>
      <c r="G11" s="497">
        <f t="shared" si="3"/>
        <v>2018</v>
      </c>
      <c r="H11" s="343" t="s">
        <v>338</v>
      </c>
      <c r="I11" s="377"/>
      <c r="J11" s="345"/>
      <c r="K11" s="378"/>
      <c r="L11" s="213"/>
      <c r="M11" s="213"/>
      <c r="N11" s="220">
        <f t="shared" si="1"/>
        <v>0</v>
      </c>
      <c r="O11" s="520"/>
      <c r="P11" s="371" t="b">
        <f t="shared" si="4"/>
        <v>1</v>
      </c>
      <c r="Q11" s="387" t="str">
        <f t="shared" si="2"/>
        <v>No</v>
      </c>
      <c r="R11" s="373">
        <v>2012</v>
      </c>
      <c r="S11" s="374" t="s">
        <v>369</v>
      </c>
    </row>
    <row r="12" spans="1:21" s="373" customFormat="1" x14ac:dyDescent="0.25">
      <c r="A12" s="372">
        <v>5</v>
      </c>
      <c r="B12" s="370"/>
      <c r="C12" s="370"/>
      <c r="D12" s="370">
        <f t="shared" si="0"/>
        <v>0</v>
      </c>
      <c r="E12" s="370"/>
      <c r="F12" s="496"/>
      <c r="G12" s="497">
        <f t="shared" si="3"/>
        <v>2018</v>
      </c>
      <c r="H12" s="341" t="s">
        <v>339</v>
      </c>
      <c r="I12" s="377"/>
      <c r="J12" s="345"/>
      <c r="K12" s="378"/>
      <c r="L12" s="213"/>
      <c r="M12" s="213"/>
      <c r="N12" s="220">
        <f t="shared" si="1"/>
        <v>0</v>
      </c>
      <c r="O12" s="520"/>
      <c r="P12" s="371" t="b">
        <f t="shared" si="4"/>
        <v>1</v>
      </c>
      <c r="Q12" s="387" t="str">
        <f t="shared" si="2"/>
        <v>No</v>
      </c>
      <c r="R12" s="373">
        <v>2011</v>
      </c>
      <c r="S12" s="374" t="s">
        <v>370</v>
      </c>
    </row>
    <row r="13" spans="1:21" s="373" customFormat="1" x14ac:dyDescent="0.25">
      <c r="A13" s="372">
        <v>6</v>
      </c>
      <c r="B13" s="370"/>
      <c r="C13" s="370"/>
      <c r="D13" s="370">
        <f t="shared" si="0"/>
        <v>0</v>
      </c>
      <c r="E13" s="370"/>
      <c r="F13" s="496"/>
      <c r="G13" s="497">
        <f t="shared" si="3"/>
        <v>2018</v>
      </c>
      <c r="H13" s="343" t="s">
        <v>340</v>
      </c>
      <c r="I13" s="377"/>
      <c r="J13" s="345"/>
      <c r="K13" s="378"/>
      <c r="L13" s="213"/>
      <c r="M13" s="213"/>
      <c r="N13" s="220">
        <f t="shared" si="1"/>
        <v>0</v>
      </c>
      <c r="O13" s="520"/>
      <c r="P13" s="371" t="b">
        <f t="shared" si="4"/>
        <v>1</v>
      </c>
      <c r="Q13" s="387" t="str">
        <f t="shared" si="2"/>
        <v>No</v>
      </c>
      <c r="R13" s="373">
        <v>2010</v>
      </c>
      <c r="S13" s="374" t="s">
        <v>371</v>
      </c>
    </row>
    <row r="14" spans="1:21" s="373" customFormat="1" x14ac:dyDescent="0.25">
      <c r="A14" s="372">
        <v>7</v>
      </c>
      <c r="B14" s="370"/>
      <c r="C14" s="370"/>
      <c r="D14" s="370">
        <f t="shared" si="0"/>
        <v>0</v>
      </c>
      <c r="E14" s="370"/>
      <c r="F14" s="496"/>
      <c r="G14" s="497">
        <f t="shared" si="3"/>
        <v>2018</v>
      </c>
      <c r="H14" s="341" t="s">
        <v>341</v>
      </c>
      <c r="I14" s="377"/>
      <c r="J14" s="345"/>
      <c r="K14" s="378"/>
      <c r="L14" s="213"/>
      <c r="M14" s="213"/>
      <c r="N14" s="220">
        <f t="shared" si="1"/>
        <v>0</v>
      </c>
      <c r="O14" s="520"/>
      <c r="P14" s="371" t="b">
        <f t="shared" si="4"/>
        <v>1</v>
      </c>
      <c r="Q14" s="387" t="str">
        <f t="shared" si="2"/>
        <v>No</v>
      </c>
      <c r="S14" s="374" t="s">
        <v>372</v>
      </c>
    </row>
    <row r="15" spans="1:21" s="373" customFormat="1" x14ac:dyDescent="0.25">
      <c r="A15" s="372">
        <v>8</v>
      </c>
      <c r="B15" s="370"/>
      <c r="C15" s="370"/>
      <c r="D15" s="370">
        <f t="shared" si="0"/>
        <v>0</v>
      </c>
      <c r="E15" s="370"/>
      <c r="F15" s="496"/>
      <c r="G15" s="497">
        <f t="shared" si="3"/>
        <v>2018</v>
      </c>
      <c r="H15" s="343" t="s">
        <v>342</v>
      </c>
      <c r="I15" s="377"/>
      <c r="J15" s="345"/>
      <c r="K15" s="378"/>
      <c r="L15" s="213"/>
      <c r="M15" s="213"/>
      <c r="N15" s="220">
        <f t="shared" si="1"/>
        <v>0</v>
      </c>
      <c r="O15" s="520"/>
      <c r="P15" s="371" t="b">
        <f t="shared" si="4"/>
        <v>1</v>
      </c>
      <c r="Q15" s="387" t="str">
        <f t="shared" si="2"/>
        <v>No</v>
      </c>
      <c r="S15" s="374" t="s">
        <v>373</v>
      </c>
    </row>
    <row r="16" spans="1:21" s="373" customFormat="1" x14ac:dyDescent="0.25">
      <c r="A16" s="372">
        <v>9</v>
      </c>
      <c r="B16" s="370"/>
      <c r="C16" s="370"/>
      <c r="D16" s="370">
        <f t="shared" si="0"/>
        <v>0</v>
      </c>
      <c r="E16" s="370"/>
      <c r="F16" s="496"/>
      <c r="G16" s="497">
        <f t="shared" si="3"/>
        <v>2018</v>
      </c>
      <c r="H16" s="341" t="s">
        <v>343</v>
      </c>
      <c r="I16" s="377"/>
      <c r="J16" s="345"/>
      <c r="K16" s="378"/>
      <c r="L16" s="213"/>
      <c r="M16" s="213"/>
      <c r="N16" s="220">
        <f t="shared" si="1"/>
        <v>0</v>
      </c>
      <c r="O16" s="520"/>
      <c r="P16" s="371" t="b">
        <f t="shared" si="4"/>
        <v>1</v>
      </c>
      <c r="Q16" s="387" t="str">
        <f t="shared" si="2"/>
        <v>No</v>
      </c>
      <c r="S16" s="374" t="s">
        <v>374</v>
      </c>
    </row>
    <row r="17" spans="1:19" s="373" customFormat="1" x14ac:dyDescent="0.25">
      <c r="A17" s="372">
        <v>10</v>
      </c>
      <c r="B17" s="370"/>
      <c r="C17" s="370"/>
      <c r="D17" s="370">
        <f t="shared" si="0"/>
        <v>0</v>
      </c>
      <c r="E17" s="370"/>
      <c r="F17" s="496"/>
      <c r="G17" s="497">
        <f t="shared" si="3"/>
        <v>2018</v>
      </c>
      <c r="H17" s="343" t="s">
        <v>344</v>
      </c>
      <c r="I17" s="377"/>
      <c r="J17" s="345"/>
      <c r="K17" s="378"/>
      <c r="L17" s="213"/>
      <c r="M17" s="213"/>
      <c r="N17" s="220">
        <f t="shared" si="1"/>
        <v>0</v>
      </c>
      <c r="O17" s="520"/>
      <c r="P17" s="371" t="b">
        <f t="shared" si="4"/>
        <v>1</v>
      </c>
      <c r="Q17" s="387" t="str">
        <f t="shared" si="2"/>
        <v>No</v>
      </c>
      <c r="S17" s="374" t="s">
        <v>375</v>
      </c>
    </row>
    <row r="18" spans="1:19" s="373" customFormat="1" x14ac:dyDescent="0.25">
      <c r="A18" s="372">
        <v>11</v>
      </c>
      <c r="B18" s="370"/>
      <c r="C18" s="370"/>
      <c r="D18" s="370">
        <f t="shared" si="0"/>
        <v>0</v>
      </c>
      <c r="E18" s="370"/>
      <c r="F18" s="496"/>
      <c r="G18" s="497">
        <f t="shared" si="3"/>
        <v>2018</v>
      </c>
      <c r="H18" s="341" t="s">
        <v>345</v>
      </c>
      <c r="I18" s="377"/>
      <c r="J18" s="345"/>
      <c r="K18" s="378"/>
      <c r="L18" s="213"/>
      <c r="M18" s="213"/>
      <c r="N18" s="220">
        <f t="shared" si="1"/>
        <v>0</v>
      </c>
      <c r="O18" s="520"/>
      <c r="P18" s="371" t="b">
        <f t="shared" si="4"/>
        <v>1</v>
      </c>
      <c r="Q18" s="387" t="str">
        <f t="shared" si="2"/>
        <v>No</v>
      </c>
      <c r="S18" s="374" t="s">
        <v>376</v>
      </c>
    </row>
    <row r="19" spans="1:19" s="373" customFormat="1" x14ac:dyDescent="0.25">
      <c r="A19" s="372">
        <v>12</v>
      </c>
      <c r="B19" s="370"/>
      <c r="C19" s="370"/>
      <c r="D19" s="370">
        <f t="shared" si="0"/>
        <v>0</v>
      </c>
      <c r="E19" s="370"/>
      <c r="F19" s="496"/>
      <c r="G19" s="497">
        <f t="shared" si="3"/>
        <v>2018</v>
      </c>
      <c r="H19" s="343" t="s">
        <v>346</v>
      </c>
      <c r="I19" s="377"/>
      <c r="J19" s="345"/>
      <c r="K19" s="378"/>
      <c r="L19" s="213"/>
      <c r="M19" s="213"/>
      <c r="N19" s="220">
        <f t="shared" si="1"/>
        <v>0</v>
      </c>
      <c r="O19" s="520"/>
      <c r="P19" s="371" t="b">
        <f t="shared" si="4"/>
        <v>1</v>
      </c>
      <c r="Q19" s="387" t="str">
        <f t="shared" si="2"/>
        <v>No</v>
      </c>
      <c r="S19" s="374" t="s">
        <v>377</v>
      </c>
    </row>
    <row r="20" spans="1:19" s="373" customFormat="1" x14ac:dyDescent="0.25">
      <c r="A20" s="372">
        <v>13</v>
      </c>
      <c r="B20" s="370"/>
      <c r="C20" s="370"/>
      <c r="D20" s="370">
        <f t="shared" si="0"/>
        <v>0</v>
      </c>
      <c r="E20" s="370"/>
      <c r="F20" s="496"/>
      <c r="G20" s="497">
        <f t="shared" si="3"/>
        <v>2018</v>
      </c>
      <c r="H20" s="341" t="s">
        <v>347</v>
      </c>
      <c r="I20" s="377"/>
      <c r="J20" s="345"/>
      <c r="K20" s="378"/>
      <c r="L20" s="213"/>
      <c r="M20" s="213"/>
      <c r="N20" s="220">
        <f t="shared" si="1"/>
        <v>0</v>
      </c>
      <c r="O20" s="520"/>
      <c r="P20" s="371" t="b">
        <f t="shared" si="4"/>
        <v>1</v>
      </c>
      <c r="Q20" s="387" t="str">
        <f t="shared" si="2"/>
        <v>No</v>
      </c>
      <c r="S20" s="374" t="s">
        <v>378</v>
      </c>
    </row>
    <row r="21" spans="1:19" s="373" customFormat="1" x14ac:dyDescent="0.25">
      <c r="A21" s="372">
        <v>14</v>
      </c>
      <c r="B21" s="370"/>
      <c r="C21" s="370"/>
      <c r="D21" s="370">
        <f t="shared" si="0"/>
        <v>0</v>
      </c>
      <c r="E21" s="370"/>
      <c r="F21" s="496"/>
      <c r="G21" s="497">
        <f t="shared" si="3"/>
        <v>2018</v>
      </c>
      <c r="H21" s="343" t="s">
        <v>348</v>
      </c>
      <c r="I21" s="377"/>
      <c r="J21" s="345"/>
      <c r="K21" s="378"/>
      <c r="L21" s="213"/>
      <c r="M21" s="213"/>
      <c r="N21" s="220">
        <f t="shared" si="1"/>
        <v>0</v>
      </c>
      <c r="O21" s="520"/>
      <c r="P21" s="371" t="b">
        <f t="shared" si="4"/>
        <v>1</v>
      </c>
      <c r="Q21" s="387" t="str">
        <f t="shared" si="2"/>
        <v>No</v>
      </c>
      <c r="S21" s="374" t="s">
        <v>379</v>
      </c>
    </row>
    <row r="22" spans="1:19" s="373" customFormat="1" x14ac:dyDescent="0.25">
      <c r="A22" s="372">
        <v>15</v>
      </c>
      <c r="B22" s="370"/>
      <c r="C22" s="370"/>
      <c r="D22" s="370">
        <f t="shared" si="0"/>
        <v>0</v>
      </c>
      <c r="E22" s="370"/>
      <c r="F22" s="496"/>
      <c r="G22" s="497">
        <f t="shared" si="3"/>
        <v>2018</v>
      </c>
      <c r="H22" s="341" t="s">
        <v>349</v>
      </c>
      <c r="I22" s="377"/>
      <c r="J22" s="345"/>
      <c r="K22" s="378"/>
      <c r="L22" s="213"/>
      <c r="M22" s="213"/>
      <c r="N22" s="220">
        <f t="shared" si="1"/>
        <v>0</v>
      </c>
      <c r="O22" s="520"/>
      <c r="P22" s="371" t="b">
        <f t="shared" si="4"/>
        <v>1</v>
      </c>
      <c r="Q22" s="387" t="str">
        <f t="shared" si="2"/>
        <v>No</v>
      </c>
      <c r="S22" s="375" t="s">
        <v>380</v>
      </c>
    </row>
    <row r="23" spans="1:19" s="373" customFormat="1" x14ac:dyDescent="0.25">
      <c r="A23" s="372">
        <v>16</v>
      </c>
      <c r="B23" s="370"/>
      <c r="C23" s="370"/>
      <c r="D23" s="370">
        <f t="shared" si="0"/>
        <v>0</v>
      </c>
      <c r="E23" s="370"/>
      <c r="F23" s="496"/>
      <c r="G23" s="497">
        <f t="shared" si="3"/>
        <v>2018</v>
      </c>
      <c r="H23" s="343" t="s">
        <v>350</v>
      </c>
      <c r="I23" s="377"/>
      <c r="J23" s="345"/>
      <c r="K23" s="378"/>
      <c r="L23" s="213"/>
      <c r="M23" s="213"/>
      <c r="N23" s="220">
        <f t="shared" si="1"/>
        <v>0</v>
      </c>
      <c r="O23" s="520"/>
      <c r="P23" s="371" t="b">
        <f t="shared" si="4"/>
        <v>1</v>
      </c>
      <c r="Q23" s="387" t="str">
        <f t="shared" si="2"/>
        <v>No</v>
      </c>
      <c r="S23" s="374" t="s">
        <v>381</v>
      </c>
    </row>
    <row r="24" spans="1:19" s="373" customFormat="1" x14ac:dyDescent="0.25">
      <c r="A24" s="372">
        <v>17</v>
      </c>
      <c r="B24" s="370"/>
      <c r="C24" s="370"/>
      <c r="D24" s="370">
        <f t="shared" si="0"/>
        <v>0</v>
      </c>
      <c r="E24" s="370"/>
      <c r="F24" s="496"/>
      <c r="G24" s="497">
        <f t="shared" si="3"/>
        <v>2018</v>
      </c>
      <c r="H24" s="341" t="s">
        <v>351</v>
      </c>
      <c r="I24" s="377"/>
      <c r="J24" s="345"/>
      <c r="K24" s="378"/>
      <c r="L24" s="213"/>
      <c r="M24" s="213"/>
      <c r="N24" s="220">
        <f t="shared" si="1"/>
        <v>0</v>
      </c>
      <c r="O24" s="520"/>
      <c r="P24" s="371" t="b">
        <f t="shared" si="4"/>
        <v>1</v>
      </c>
      <c r="Q24" s="387" t="str">
        <f t="shared" si="2"/>
        <v>No</v>
      </c>
      <c r="S24" s="374" t="s">
        <v>382</v>
      </c>
    </row>
    <row r="25" spans="1:19" s="373" customFormat="1" x14ac:dyDescent="0.25">
      <c r="A25" s="372">
        <v>18</v>
      </c>
      <c r="B25" s="370"/>
      <c r="C25" s="370"/>
      <c r="D25" s="370">
        <f t="shared" si="0"/>
        <v>0</v>
      </c>
      <c r="E25" s="370"/>
      <c r="F25" s="496"/>
      <c r="G25" s="497">
        <f t="shared" si="3"/>
        <v>2018</v>
      </c>
      <c r="H25" s="343" t="s">
        <v>352</v>
      </c>
      <c r="I25" s="377"/>
      <c r="J25" s="345"/>
      <c r="K25" s="378"/>
      <c r="L25" s="213"/>
      <c r="M25" s="380"/>
      <c r="N25" s="220">
        <f t="shared" si="1"/>
        <v>0</v>
      </c>
      <c r="O25" s="520"/>
      <c r="P25" s="371" t="b">
        <f t="shared" si="4"/>
        <v>1</v>
      </c>
      <c r="Q25" s="387" t="str">
        <f t="shared" si="2"/>
        <v>No</v>
      </c>
      <c r="S25" s="374" t="s">
        <v>383</v>
      </c>
    </row>
    <row r="26" spans="1:19" s="373" customFormat="1" x14ac:dyDescent="0.25">
      <c r="A26" s="372">
        <v>19</v>
      </c>
      <c r="B26" s="370"/>
      <c r="C26" s="370"/>
      <c r="D26" s="370">
        <f t="shared" si="0"/>
        <v>0</v>
      </c>
      <c r="E26" s="370"/>
      <c r="F26" s="496"/>
      <c r="G26" s="497">
        <f t="shared" si="3"/>
        <v>2018</v>
      </c>
      <c r="H26" s="341" t="s">
        <v>353</v>
      </c>
      <c r="I26" s="377"/>
      <c r="J26" s="345"/>
      <c r="K26" s="378"/>
      <c r="L26" s="213"/>
      <c r="M26" s="213"/>
      <c r="N26" s="220">
        <f t="shared" si="1"/>
        <v>0</v>
      </c>
      <c r="O26" s="520"/>
      <c r="P26" s="371" t="b">
        <f t="shared" si="4"/>
        <v>1</v>
      </c>
      <c r="Q26" s="387" t="str">
        <f t="shared" si="2"/>
        <v>No</v>
      </c>
      <c r="S26" s="374" t="s">
        <v>384</v>
      </c>
    </row>
    <row r="27" spans="1:19" s="373" customFormat="1" x14ac:dyDescent="0.25">
      <c r="A27" s="372">
        <v>20</v>
      </c>
      <c r="B27" s="370"/>
      <c r="C27" s="370"/>
      <c r="D27" s="370">
        <f t="shared" si="0"/>
        <v>0</v>
      </c>
      <c r="E27" s="370"/>
      <c r="F27" s="496"/>
      <c r="G27" s="497">
        <f t="shared" si="3"/>
        <v>2018</v>
      </c>
      <c r="H27" s="343" t="s">
        <v>354</v>
      </c>
      <c r="I27" s="377"/>
      <c r="J27" s="345"/>
      <c r="K27" s="378"/>
      <c r="L27" s="213"/>
      <c r="M27" s="213"/>
      <c r="N27" s="220">
        <f t="shared" si="1"/>
        <v>0</v>
      </c>
      <c r="O27" s="520"/>
      <c r="P27" s="371" t="b">
        <f t="shared" si="4"/>
        <v>1</v>
      </c>
      <c r="Q27" s="387" t="str">
        <f t="shared" si="2"/>
        <v>No</v>
      </c>
      <c r="S27" s="376" t="s">
        <v>385</v>
      </c>
    </row>
    <row r="28" spans="1:19" s="373" customFormat="1" x14ac:dyDescent="0.25">
      <c r="A28" s="372">
        <v>21</v>
      </c>
      <c r="B28" s="370"/>
      <c r="C28" s="370"/>
      <c r="D28" s="370">
        <f t="shared" si="0"/>
        <v>0</v>
      </c>
      <c r="E28" s="370"/>
      <c r="F28" s="496"/>
      <c r="G28" s="497">
        <f t="shared" si="3"/>
        <v>2018</v>
      </c>
      <c r="H28" s="341" t="s">
        <v>355</v>
      </c>
      <c r="I28" s="377"/>
      <c r="J28" s="345"/>
      <c r="K28" s="378"/>
      <c r="L28" s="213"/>
      <c r="M28" s="213"/>
      <c r="N28" s="220">
        <f t="shared" si="1"/>
        <v>0</v>
      </c>
      <c r="O28" s="520"/>
      <c r="P28" s="371" t="b">
        <f t="shared" si="4"/>
        <v>1</v>
      </c>
      <c r="Q28" s="387" t="str">
        <f t="shared" si="2"/>
        <v>No</v>
      </c>
      <c r="S28" s="376" t="s">
        <v>386</v>
      </c>
    </row>
    <row r="29" spans="1:19" s="373" customFormat="1" x14ac:dyDescent="0.25">
      <c r="A29" s="372">
        <v>22</v>
      </c>
      <c r="B29" s="370"/>
      <c r="C29" s="370"/>
      <c r="D29" s="370">
        <f t="shared" si="0"/>
        <v>0</v>
      </c>
      <c r="E29" s="370"/>
      <c r="F29" s="496"/>
      <c r="G29" s="497">
        <f t="shared" si="3"/>
        <v>2018</v>
      </c>
      <c r="H29" s="343" t="s">
        <v>356</v>
      </c>
      <c r="I29" s="377"/>
      <c r="J29" s="345"/>
      <c r="K29" s="378"/>
      <c r="L29" s="213"/>
      <c r="M29" s="213"/>
      <c r="N29" s="220">
        <f t="shared" si="1"/>
        <v>0</v>
      </c>
      <c r="O29" s="520"/>
      <c r="P29" s="371" t="b">
        <f t="shared" si="4"/>
        <v>1</v>
      </c>
      <c r="Q29" s="387" t="str">
        <f t="shared" si="2"/>
        <v>No</v>
      </c>
      <c r="S29" s="376" t="s">
        <v>387</v>
      </c>
    </row>
    <row r="30" spans="1:19" s="373" customFormat="1" x14ac:dyDescent="0.25">
      <c r="A30" s="372">
        <v>23</v>
      </c>
      <c r="B30" s="370"/>
      <c r="C30" s="370"/>
      <c r="D30" s="370">
        <f t="shared" si="0"/>
        <v>0</v>
      </c>
      <c r="E30" s="370"/>
      <c r="F30" s="496"/>
      <c r="G30" s="497">
        <f t="shared" si="3"/>
        <v>2018</v>
      </c>
      <c r="H30" s="341" t="s">
        <v>357</v>
      </c>
      <c r="I30" s="377"/>
      <c r="J30" s="345"/>
      <c r="K30" s="378"/>
      <c r="L30" s="213"/>
      <c r="M30" s="213"/>
      <c r="N30" s="220">
        <f t="shared" si="1"/>
        <v>0</v>
      </c>
      <c r="O30" s="520"/>
      <c r="P30" s="371" t="b">
        <f t="shared" si="4"/>
        <v>1</v>
      </c>
      <c r="Q30" s="387" t="str">
        <f t="shared" si="2"/>
        <v>No</v>
      </c>
      <c r="S30" s="376" t="s">
        <v>388</v>
      </c>
    </row>
    <row r="31" spans="1:19" s="373" customFormat="1" x14ac:dyDescent="0.25">
      <c r="A31" s="372">
        <v>24</v>
      </c>
      <c r="B31" s="370"/>
      <c r="C31" s="370"/>
      <c r="D31" s="370">
        <f t="shared" si="0"/>
        <v>0</v>
      </c>
      <c r="E31" s="370"/>
      <c r="F31" s="496"/>
      <c r="G31" s="497">
        <f t="shared" si="3"/>
        <v>2018</v>
      </c>
      <c r="H31" s="343" t="s">
        <v>358</v>
      </c>
      <c r="I31" s="377"/>
      <c r="J31" s="345"/>
      <c r="K31" s="378"/>
      <c r="L31" s="213"/>
      <c r="M31" s="213"/>
      <c r="N31" s="220">
        <f t="shared" si="1"/>
        <v>0</v>
      </c>
      <c r="O31" s="520"/>
      <c r="P31" s="371" t="b">
        <f t="shared" si="4"/>
        <v>1</v>
      </c>
      <c r="Q31" s="387" t="str">
        <f t="shared" si="2"/>
        <v>No</v>
      </c>
      <c r="S31" s="376" t="s">
        <v>389</v>
      </c>
    </row>
    <row r="32" spans="1:19" s="373" customFormat="1" x14ac:dyDescent="0.25">
      <c r="A32" s="372">
        <v>25</v>
      </c>
      <c r="B32" s="370"/>
      <c r="C32" s="370"/>
      <c r="D32" s="370">
        <f t="shared" si="0"/>
        <v>0</v>
      </c>
      <c r="E32" s="370"/>
      <c r="F32" s="496"/>
      <c r="G32" s="497">
        <f t="shared" si="3"/>
        <v>2018</v>
      </c>
      <c r="H32" s="341" t="s">
        <v>359</v>
      </c>
      <c r="I32" s="377"/>
      <c r="J32" s="345"/>
      <c r="K32" s="378"/>
      <c r="L32" s="213"/>
      <c r="M32" s="213"/>
      <c r="N32" s="220">
        <f t="shared" si="1"/>
        <v>0</v>
      </c>
      <c r="O32" s="520"/>
      <c r="P32" s="371" t="b">
        <f t="shared" si="4"/>
        <v>1</v>
      </c>
      <c r="Q32" s="387" t="str">
        <f t="shared" si="2"/>
        <v>No</v>
      </c>
      <c r="S32" s="376" t="s">
        <v>390</v>
      </c>
    </row>
    <row r="33" spans="1:19" s="373" customFormat="1" x14ac:dyDescent="0.25">
      <c r="A33" s="372">
        <v>26</v>
      </c>
      <c r="B33" s="370"/>
      <c r="C33" s="370"/>
      <c r="D33" s="370">
        <f t="shared" si="0"/>
        <v>0</v>
      </c>
      <c r="E33" s="370"/>
      <c r="F33" s="496"/>
      <c r="G33" s="497">
        <f t="shared" si="3"/>
        <v>2018</v>
      </c>
      <c r="H33" s="343" t="s">
        <v>834</v>
      </c>
      <c r="I33" s="377"/>
      <c r="J33" s="345"/>
      <c r="K33" s="378"/>
      <c r="L33" s="282"/>
      <c r="M33" s="282"/>
      <c r="N33" s="220">
        <f t="shared" si="1"/>
        <v>0</v>
      </c>
      <c r="O33" s="520"/>
      <c r="P33" s="371" t="b">
        <f t="shared" si="4"/>
        <v>1</v>
      </c>
      <c r="Q33" s="387" t="str">
        <f t="shared" si="2"/>
        <v>No</v>
      </c>
      <c r="S33" s="376" t="s">
        <v>391</v>
      </c>
    </row>
    <row r="34" spans="1:19" s="373" customFormat="1" x14ac:dyDescent="0.25">
      <c r="A34" s="372">
        <v>27</v>
      </c>
      <c r="B34" s="370"/>
      <c r="C34" s="370"/>
      <c r="D34" s="370">
        <f t="shared" si="0"/>
        <v>0</v>
      </c>
      <c r="E34" s="370"/>
      <c r="F34" s="496"/>
      <c r="G34" s="497">
        <f t="shared" si="3"/>
        <v>2018</v>
      </c>
      <c r="H34" s="341" t="s">
        <v>835</v>
      </c>
      <c r="I34" s="377"/>
      <c r="J34" s="345"/>
      <c r="K34" s="378"/>
      <c r="L34" s="282"/>
      <c r="M34" s="282"/>
      <c r="N34" s="220">
        <f t="shared" si="1"/>
        <v>0</v>
      </c>
      <c r="O34" s="520"/>
      <c r="P34" s="371" t="b">
        <f t="shared" si="4"/>
        <v>1</v>
      </c>
      <c r="Q34" s="387" t="str">
        <f t="shared" si="2"/>
        <v>No</v>
      </c>
      <c r="S34" s="376" t="s">
        <v>392</v>
      </c>
    </row>
    <row r="35" spans="1:19" s="373" customFormat="1" x14ac:dyDescent="0.25">
      <c r="A35" s="372">
        <v>28</v>
      </c>
      <c r="B35" s="370"/>
      <c r="C35" s="370"/>
      <c r="D35" s="370">
        <f t="shared" si="0"/>
        <v>0</v>
      </c>
      <c r="E35" s="370"/>
      <c r="F35" s="496"/>
      <c r="G35" s="497">
        <f t="shared" si="3"/>
        <v>2018</v>
      </c>
      <c r="H35" s="343" t="s">
        <v>836</v>
      </c>
      <c r="I35" s="377"/>
      <c r="J35" s="345"/>
      <c r="K35" s="378"/>
      <c r="L35" s="282"/>
      <c r="M35" s="282"/>
      <c r="N35" s="220">
        <f t="shared" si="1"/>
        <v>0</v>
      </c>
      <c r="O35" s="520"/>
      <c r="P35" s="371" t="b">
        <f t="shared" si="4"/>
        <v>1</v>
      </c>
      <c r="Q35" s="387" t="str">
        <f t="shared" si="2"/>
        <v>No</v>
      </c>
      <c r="S35" s="376" t="s">
        <v>393</v>
      </c>
    </row>
    <row r="36" spans="1:19" s="373" customFormat="1" x14ac:dyDescent="0.25">
      <c r="A36" s="372">
        <v>29</v>
      </c>
      <c r="B36" s="370"/>
      <c r="C36" s="370"/>
      <c r="D36" s="370">
        <f t="shared" si="0"/>
        <v>0</v>
      </c>
      <c r="E36" s="370"/>
      <c r="F36" s="496"/>
      <c r="G36" s="497">
        <f t="shared" si="3"/>
        <v>2018</v>
      </c>
      <c r="H36" s="341" t="s">
        <v>837</v>
      </c>
      <c r="I36" s="377"/>
      <c r="J36" s="345"/>
      <c r="K36" s="378"/>
      <c r="L36" s="282"/>
      <c r="M36" s="282"/>
      <c r="N36" s="220">
        <f t="shared" si="1"/>
        <v>0</v>
      </c>
      <c r="O36" s="520"/>
      <c r="P36" s="371" t="b">
        <f t="shared" si="4"/>
        <v>1</v>
      </c>
      <c r="Q36" s="387" t="str">
        <f t="shared" si="2"/>
        <v>No</v>
      </c>
      <c r="S36" s="376" t="s">
        <v>394</v>
      </c>
    </row>
    <row r="37" spans="1:19" s="373" customFormat="1" x14ac:dyDescent="0.25">
      <c r="A37" s="372">
        <v>30</v>
      </c>
      <c r="B37" s="370"/>
      <c r="C37" s="370"/>
      <c r="D37" s="370">
        <f t="shared" si="0"/>
        <v>0</v>
      </c>
      <c r="E37" s="370"/>
      <c r="F37" s="496"/>
      <c r="G37" s="497">
        <f t="shared" si="3"/>
        <v>2018</v>
      </c>
      <c r="H37" s="343" t="s">
        <v>838</v>
      </c>
      <c r="I37" s="377"/>
      <c r="J37" s="345"/>
      <c r="K37" s="378"/>
      <c r="L37" s="282"/>
      <c r="M37" s="282"/>
      <c r="N37" s="220">
        <f t="shared" si="1"/>
        <v>0</v>
      </c>
      <c r="O37" s="520"/>
      <c r="P37" s="371" t="b">
        <f t="shared" si="4"/>
        <v>1</v>
      </c>
      <c r="Q37" s="387" t="str">
        <f t="shared" si="2"/>
        <v>No</v>
      </c>
      <c r="S37" s="376" t="s">
        <v>395</v>
      </c>
    </row>
    <row r="38" spans="1:19" s="373" customFormat="1" x14ac:dyDescent="0.25">
      <c r="A38" s="372">
        <v>31</v>
      </c>
      <c r="B38" s="370"/>
      <c r="C38" s="370"/>
      <c r="D38" s="370">
        <f t="shared" si="0"/>
        <v>0</v>
      </c>
      <c r="E38" s="370"/>
      <c r="F38" s="496"/>
      <c r="G38" s="497">
        <f t="shared" si="3"/>
        <v>2018</v>
      </c>
      <c r="H38" s="341" t="s">
        <v>839</v>
      </c>
      <c r="I38" s="377"/>
      <c r="J38" s="345"/>
      <c r="K38" s="378"/>
      <c r="L38" s="282"/>
      <c r="M38" s="282"/>
      <c r="N38" s="220">
        <f t="shared" si="1"/>
        <v>0</v>
      </c>
      <c r="O38" s="520"/>
      <c r="P38" s="371" t="b">
        <f t="shared" si="4"/>
        <v>1</v>
      </c>
      <c r="Q38" s="387" t="str">
        <f t="shared" si="2"/>
        <v>No</v>
      </c>
      <c r="S38" s="376" t="s">
        <v>396</v>
      </c>
    </row>
    <row r="39" spans="1:19" s="373" customFormat="1" x14ac:dyDescent="0.25">
      <c r="A39" s="372">
        <v>32</v>
      </c>
      <c r="B39" s="370"/>
      <c r="C39" s="370"/>
      <c r="D39" s="370">
        <f t="shared" si="0"/>
        <v>0</v>
      </c>
      <c r="E39" s="370"/>
      <c r="F39" s="496"/>
      <c r="G39" s="497">
        <f t="shared" si="3"/>
        <v>2018</v>
      </c>
      <c r="H39" s="343" t="s">
        <v>840</v>
      </c>
      <c r="I39" s="377"/>
      <c r="J39" s="345"/>
      <c r="K39" s="378"/>
      <c r="L39" s="282"/>
      <c r="M39" s="282"/>
      <c r="N39" s="220">
        <f t="shared" si="1"/>
        <v>0</v>
      </c>
      <c r="O39" s="520"/>
      <c r="P39" s="371" t="b">
        <f t="shared" si="4"/>
        <v>1</v>
      </c>
      <c r="Q39" s="387" t="str">
        <f t="shared" si="2"/>
        <v>No</v>
      </c>
      <c r="S39" s="376" t="s">
        <v>397</v>
      </c>
    </row>
    <row r="40" spans="1:19" s="373" customFormat="1" x14ac:dyDescent="0.25">
      <c r="A40" s="372">
        <v>33</v>
      </c>
      <c r="B40" s="370"/>
      <c r="C40" s="370"/>
      <c r="D40" s="370">
        <f t="shared" si="0"/>
        <v>0</v>
      </c>
      <c r="E40" s="370"/>
      <c r="F40" s="496"/>
      <c r="G40" s="497">
        <f t="shared" si="3"/>
        <v>2018</v>
      </c>
      <c r="H40" s="341" t="s">
        <v>841</v>
      </c>
      <c r="I40" s="377"/>
      <c r="J40" s="345"/>
      <c r="K40" s="378"/>
      <c r="L40" s="282"/>
      <c r="M40" s="282"/>
      <c r="N40" s="220">
        <f t="shared" si="1"/>
        <v>0</v>
      </c>
      <c r="O40" s="520"/>
      <c r="P40" s="371" t="b">
        <f t="shared" si="4"/>
        <v>1</v>
      </c>
      <c r="Q40" s="387" t="str">
        <f t="shared" si="2"/>
        <v>No</v>
      </c>
      <c r="S40" s="376" t="s">
        <v>398</v>
      </c>
    </row>
    <row r="41" spans="1:19" s="373" customFormat="1" x14ac:dyDescent="0.3">
      <c r="A41" s="372">
        <v>34</v>
      </c>
      <c r="B41" s="370"/>
      <c r="C41" s="370"/>
      <c r="D41" s="370">
        <f t="shared" si="0"/>
        <v>0</v>
      </c>
      <c r="E41" s="370"/>
      <c r="F41" s="496"/>
      <c r="G41" s="497">
        <f t="shared" si="3"/>
        <v>2018</v>
      </c>
      <c r="H41" s="343" t="s">
        <v>842</v>
      </c>
      <c r="I41" s="377"/>
      <c r="J41" s="345"/>
      <c r="K41" s="378"/>
      <c r="L41" s="282"/>
      <c r="M41" s="282"/>
      <c r="N41" s="220">
        <f t="shared" si="1"/>
        <v>0</v>
      </c>
      <c r="O41" s="520"/>
      <c r="P41" s="371" t="b">
        <f t="shared" si="4"/>
        <v>1</v>
      </c>
      <c r="Q41" s="387" t="str">
        <f t="shared" si="2"/>
        <v>No</v>
      </c>
      <c r="S41" s="37" t="s">
        <v>399</v>
      </c>
    </row>
    <row r="42" spans="1:19" s="373" customFormat="1" x14ac:dyDescent="0.3">
      <c r="A42" s="372">
        <v>35</v>
      </c>
      <c r="B42" s="370"/>
      <c r="C42" s="370"/>
      <c r="D42" s="370">
        <f t="shared" si="0"/>
        <v>0</v>
      </c>
      <c r="E42" s="370"/>
      <c r="F42" s="496"/>
      <c r="G42" s="497">
        <f t="shared" si="3"/>
        <v>2018</v>
      </c>
      <c r="H42" s="341" t="s">
        <v>843</v>
      </c>
      <c r="I42" s="377"/>
      <c r="J42" s="345"/>
      <c r="K42" s="378"/>
      <c r="L42" s="282"/>
      <c r="M42" s="282"/>
      <c r="N42" s="220">
        <f t="shared" si="1"/>
        <v>0</v>
      </c>
      <c r="O42" s="520"/>
      <c r="P42" s="371" t="b">
        <f t="shared" si="4"/>
        <v>1</v>
      </c>
      <c r="Q42" s="387" t="str">
        <f t="shared" si="2"/>
        <v>No</v>
      </c>
      <c r="S42" s="37" t="s">
        <v>400</v>
      </c>
    </row>
    <row r="43" spans="1:19" s="373" customFormat="1" x14ac:dyDescent="0.3">
      <c r="A43" s="372">
        <v>36</v>
      </c>
      <c r="B43" s="370"/>
      <c r="C43" s="370"/>
      <c r="D43" s="370">
        <f t="shared" si="0"/>
        <v>0</v>
      </c>
      <c r="E43" s="370"/>
      <c r="F43" s="496"/>
      <c r="G43" s="497">
        <f t="shared" si="3"/>
        <v>2018</v>
      </c>
      <c r="H43" s="343" t="s">
        <v>844</v>
      </c>
      <c r="I43" s="377"/>
      <c r="J43" s="345"/>
      <c r="K43" s="378"/>
      <c r="L43" s="381"/>
      <c r="M43" s="381"/>
      <c r="N43" s="220">
        <f t="shared" si="1"/>
        <v>0</v>
      </c>
      <c r="O43" s="520"/>
      <c r="P43" s="371" t="b">
        <f t="shared" si="4"/>
        <v>1</v>
      </c>
      <c r="Q43" s="387" t="str">
        <f t="shared" si="2"/>
        <v>No</v>
      </c>
      <c r="S43" s="37" t="s">
        <v>401</v>
      </c>
    </row>
    <row r="44" spans="1:19" s="373" customFormat="1" x14ac:dyDescent="0.3">
      <c r="A44" s="372">
        <v>37</v>
      </c>
      <c r="B44" s="370"/>
      <c r="C44" s="370"/>
      <c r="D44" s="370">
        <f t="shared" si="0"/>
        <v>0</v>
      </c>
      <c r="E44" s="370"/>
      <c r="F44" s="496"/>
      <c r="G44" s="497">
        <f t="shared" si="3"/>
        <v>2018</v>
      </c>
      <c r="H44" s="456" t="s">
        <v>360</v>
      </c>
      <c r="I44" s="457"/>
      <c r="J44" s="458" t="s">
        <v>361</v>
      </c>
      <c r="K44" s="459"/>
      <c r="L44" s="460"/>
      <c r="M44" s="460"/>
      <c r="N44" s="461">
        <f>SUM(L32:M32)</f>
        <v>0</v>
      </c>
      <c r="O44" s="520"/>
      <c r="P44" s="462" t="s">
        <v>504</v>
      </c>
      <c r="Q44" s="387" t="str">
        <f t="shared" si="2"/>
        <v>No</v>
      </c>
      <c r="S44" s="37" t="s">
        <v>402</v>
      </c>
    </row>
    <row r="45" spans="1:19" s="373" customFormat="1" x14ac:dyDescent="0.3">
      <c r="A45" s="372">
        <v>38</v>
      </c>
      <c r="B45" s="370"/>
      <c r="C45" s="370"/>
      <c r="D45" s="370">
        <f t="shared" si="0"/>
        <v>0</v>
      </c>
      <c r="E45" s="370"/>
      <c r="F45" s="496"/>
      <c r="G45" s="497">
        <f t="shared" si="3"/>
        <v>2018</v>
      </c>
      <c r="H45" s="477"/>
      <c r="I45" s="477"/>
      <c r="J45" s="477"/>
      <c r="K45" s="477"/>
      <c r="L45" s="477"/>
      <c r="M45" s="477"/>
      <c r="N45" s="477"/>
      <c r="O45" s="477"/>
      <c r="P45" s="471" t="s">
        <v>504</v>
      </c>
      <c r="Q45" s="455" t="str">
        <f t="shared" si="2"/>
        <v>No</v>
      </c>
      <c r="S45" s="37" t="s">
        <v>403</v>
      </c>
    </row>
    <row r="46" spans="1:19" s="373" customFormat="1" x14ac:dyDescent="0.3">
      <c r="A46" s="372">
        <v>39</v>
      </c>
      <c r="B46" s="370"/>
      <c r="C46" s="370"/>
      <c r="D46" s="370">
        <f t="shared" si="0"/>
        <v>0</v>
      </c>
      <c r="E46" s="370"/>
      <c r="F46" s="496"/>
      <c r="G46" s="497">
        <f t="shared" si="3"/>
        <v>2018</v>
      </c>
      <c r="H46" s="464" t="s">
        <v>362</v>
      </c>
      <c r="I46" s="457"/>
      <c r="J46" s="465" t="s">
        <v>363</v>
      </c>
      <c r="K46" s="466"/>
      <c r="L46" s="467"/>
      <c r="M46" s="467"/>
      <c r="N46" s="461">
        <f>SUM(L44:M44)</f>
        <v>0</v>
      </c>
      <c r="O46" s="468"/>
      <c r="P46" s="469" t="s">
        <v>504</v>
      </c>
      <c r="Q46" s="387" t="str">
        <f t="shared" si="2"/>
        <v>No</v>
      </c>
      <c r="S46" s="37" t="s">
        <v>404</v>
      </c>
    </row>
    <row r="47" spans="1:19" s="373" customFormat="1" x14ac:dyDescent="0.3">
      <c r="A47" s="372">
        <v>40</v>
      </c>
      <c r="B47" s="370"/>
      <c r="C47" s="370"/>
      <c r="D47" s="370">
        <f t="shared" si="0"/>
        <v>0</v>
      </c>
      <c r="E47" s="370"/>
      <c r="F47" s="496"/>
      <c r="G47" s="497">
        <f t="shared" si="3"/>
        <v>2018</v>
      </c>
      <c r="H47" s="477"/>
      <c r="I47" s="477"/>
      <c r="J47" s="477"/>
      <c r="K47" s="477"/>
      <c r="L47" s="477"/>
      <c r="M47" s="477"/>
      <c r="N47" s="477"/>
      <c r="O47" s="477"/>
      <c r="P47" s="471" t="s">
        <v>504</v>
      </c>
      <c r="Q47" s="455" t="str">
        <f t="shared" si="2"/>
        <v>No</v>
      </c>
      <c r="S47" s="37" t="s">
        <v>405</v>
      </c>
    </row>
    <row r="48" spans="1:19" s="373" customFormat="1" x14ac:dyDescent="0.3">
      <c r="A48" s="372">
        <v>41</v>
      </c>
      <c r="B48" s="370"/>
      <c r="C48" s="370"/>
      <c r="D48" s="370">
        <f t="shared" si="0"/>
        <v>0</v>
      </c>
      <c r="E48" s="370"/>
      <c r="F48" s="496"/>
      <c r="G48" s="497">
        <f t="shared" si="3"/>
        <v>2018</v>
      </c>
      <c r="H48" s="464" t="s">
        <v>364</v>
      </c>
      <c r="I48" s="457"/>
      <c r="J48" s="465" t="s">
        <v>365</v>
      </c>
      <c r="K48" s="472"/>
      <c r="L48" s="472"/>
      <c r="M48" s="472"/>
      <c r="N48" s="467"/>
      <c r="O48" s="468"/>
      <c r="P48" s="469" t="s">
        <v>504</v>
      </c>
      <c r="Q48" s="387" t="str">
        <f t="shared" si="2"/>
        <v>No</v>
      </c>
      <c r="S48" s="37" t="s">
        <v>406</v>
      </c>
    </row>
    <row r="49" spans="1:19" s="373" customFormat="1" x14ac:dyDescent="0.3">
      <c r="A49" s="372">
        <v>42</v>
      </c>
      <c r="B49" s="370"/>
      <c r="C49" s="370"/>
      <c r="D49" s="370">
        <f t="shared" si="0"/>
        <v>0</v>
      </c>
      <c r="E49" s="370"/>
      <c r="F49" s="496"/>
      <c r="G49" s="497">
        <f t="shared" si="3"/>
        <v>2018</v>
      </c>
      <c r="H49" s="477"/>
      <c r="I49" s="477"/>
      <c r="J49" s="477"/>
      <c r="K49" s="477"/>
      <c r="L49" s="477"/>
      <c r="M49" s="477"/>
      <c r="N49" s="477"/>
      <c r="O49" s="477"/>
      <c r="P49" s="471" t="s">
        <v>504</v>
      </c>
      <c r="Q49" s="387" t="str">
        <f t="shared" si="2"/>
        <v>No</v>
      </c>
      <c r="S49" s="37" t="s">
        <v>407</v>
      </c>
    </row>
    <row r="50" spans="1:19" s="373" customFormat="1" x14ac:dyDescent="0.3">
      <c r="A50" s="372">
        <v>43</v>
      </c>
      <c r="B50" s="370"/>
      <c r="C50" s="370"/>
      <c r="D50" s="370">
        <f t="shared" si="0"/>
        <v>0</v>
      </c>
      <c r="E50" s="370"/>
      <c r="F50" s="496"/>
      <c r="G50" s="497">
        <f t="shared" si="3"/>
        <v>2018</v>
      </c>
      <c r="H50" s="473" t="s">
        <v>256</v>
      </c>
      <c r="I50" s="379"/>
      <c r="J50" s="162" t="s">
        <v>265</v>
      </c>
      <c r="K50" s="474"/>
      <c r="L50" s="470"/>
      <c r="M50" s="470"/>
      <c r="N50" s="475">
        <f>SUM(N46,N48)</f>
        <v>0</v>
      </c>
      <c r="O50" s="476">
        <v>1</v>
      </c>
      <c r="P50" s="463" t="s">
        <v>504</v>
      </c>
      <c r="Q50" s="387" t="str">
        <f t="shared" si="2"/>
        <v>No</v>
      </c>
      <c r="S50" s="37" t="s">
        <v>408</v>
      </c>
    </row>
    <row r="51" spans="1:19" ht="15.75" x14ac:dyDescent="0.3">
      <c r="S51" s="37" t="s">
        <v>409</v>
      </c>
    </row>
    <row r="52" spans="1:19" ht="15.75" x14ac:dyDescent="0.3">
      <c r="S52" s="37" t="s">
        <v>410</v>
      </c>
    </row>
    <row r="53" spans="1:19" ht="15.75" x14ac:dyDescent="0.3">
      <c r="S53" s="37" t="s">
        <v>411</v>
      </c>
    </row>
    <row r="54" spans="1:19" ht="15.75" x14ac:dyDescent="0.3">
      <c r="S54" s="37" t="s">
        <v>412</v>
      </c>
    </row>
    <row r="55" spans="1:19" ht="15.75" x14ac:dyDescent="0.3">
      <c r="S55" s="37" t="s">
        <v>413</v>
      </c>
    </row>
    <row r="56" spans="1:19" ht="15.75" x14ac:dyDescent="0.3">
      <c r="S56" s="37" t="s">
        <v>414</v>
      </c>
    </row>
    <row r="57" spans="1:19" ht="15.75" x14ac:dyDescent="0.3">
      <c r="S57" s="37" t="s">
        <v>415</v>
      </c>
    </row>
    <row r="58" spans="1:19" ht="15.75" x14ac:dyDescent="0.3">
      <c r="S58" s="37" t="s">
        <v>416</v>
      </c>
    </row>
    <row r="59" spans="1:19" ht="15.75" x14ac:dyDescent="0.3">
      <c r="S59" s="37" t="s">
        <v>417</v>
      </c>
    </row>
    <row r="60" spans="1:19" ht="15.75" x14ac:dyDescent="0.3">
      <c r="S60" s="37" t="s">
        <v>418</v>
      </c>
    </row>
    <row r="61" spans="1:19" ht="15.75" x14ac:dyDescent="0.3">
      <c r="S61" s="37" t="s">
        <v>419</v>
      </c>
    </row>
    <row r="62" spans="1:19" ht="15.75" x14ac:dyDescent="0.3">
      <c r="S62" s="37" t="s">
        <v>420</v>
      </c>
    </row>
    <row r="63" spans="1:19" ht="15.75" x14ac:dyDescent="0.3">
      <c r="S63" s="37" t="s">
        <v>421</v>
      </c>
    </row>
    <row r="64" spans="1:19" ht="15.75" x14ac:dyDescent="0.3">
      <c r="S64" s="37" t="s">
        <v>422</v>
      </c>
    </row>
    <row r="65" spans="19:19" ht="15.75" x14ac:dyDescent="0.3">
      <c r="S65" s="37" t="s">
        <v>423</v>
      </c>
    </row>
    <row r="66" spans="19:19" ht="15.75" x14ac:dyDescent="0.3">
      <c r="S66" s="37" t="s">
        <v>424</v>
      </c>
    </row>
    <row r="67" spans="19:19" ht="15.75" x14ac:dyDescent="0.3">
      <c r="S67" s="38" t="s">
        <v>425</v>
      </c>
    </row>
  </sheetData>
  <sheetProtection password="C0A1" sheet="1" selectLockedCells="1"/>
  <mergeCells count="18">
    <mergeCell ref="S5:S6"/>
    <mergeCell ref="K5:K6"/>
    <mergeCell ref="L6:O6"/>
    <mergeCell ref="A5:A6"/>
    <mergeCell ref="B5:B6"/>
    <mergeCell ref="C5:C6"/>
    <mergeCell ref="D5:D6"/>
    <mergeCell ref="E5:E6"/>
    <mergeCell ref="F5:F6"/>
    <mergeCell ref="G5:G6"/>
    <mergeCell ref="I5:I6"/>
    <mergeCell ref="H5:H6"/>
    <mergeCell ref="J5:J6"/>
    <mergeCell ref="G2:Q2"/>
    <mergeCell ref="G3:Q3"/>
    <mergeCell ref="G4:Q4"/>
    <mergeCell ref="P5:P6"/>
    <mergeCell ref="R5:R6"/>
  </mergeCells>
  <conditionalFormatting sqref="P8">
    <cfRule type="cellIs" dxfId="3" priority="1" operator="equal">
      <formula>TRUE</formula>
    </cfRule>
    <cfRule type="cellIs" dxfId="2" priority="2" stopIfTrue="1" operator="equal">
      <formula>FALSE</formula>
    </cfRule>
  </conditionalFormatting>
  <conditionalFormatting sqref="P9:P43">
    <cfRule type="cellIs" dxfId="1" priority="5" operator="equal">
      <formula>TRUE</formula>
    </cfRule>
    <cfRule type="cellIs" dxfId="0" priority="6" stopIfTrue="1" operator="equal">
      <formula>FALSE</formula>
    </cfRule>
  </conditionalFormatting>
  <dataValidations count="10">
    <dataValidation type="date" allowBlank="1" showInputMessage="1" showErrorMessage="1" sqref="L50:M50 L48:M48 L45:O45 H45:J45 L47:O47 H47:J47 L49:O49 H49:J49 K44:K49">
      <formula1>1</formula1>
      <formula2>43100</formula2>
    </dataValidation>
    <dataValidation type="whole" allowBlank="1" showInputMessage="1" showErrorMessage="1" sqref="N50 N48 L46:N46 L8:N44">
      <formula1>-999999999999999</formula1>
      <formula2>999999999999999</formula2>
    </dataValidation>
    <dataValidation type="decimal" allowBlank="1" showInputMessage="1" showErrorMessage="1" sqref="O50 O46 O48">
      <formula1>-100</formula1>
      <formula2>100</formula2>
    </dataValidation>
    <dataValidation type="whole" allowBlank="1" showInputMessage="1" showErrorMessage="1" error="Must be a 9 digit number. " sqref="I50 I46 I48 I44">
      <formula1>1</formula1>
      <formula2>999999999</formula2>
    </dataValidation>
    <dataValidation allowBlank="1" showInputMessage="1" showErrorMessage="1" error="Must be a whole number. " sqref="Q5 P44:P50"/>
    <dataValidation type="list" allowBlank="1" showInputMessage="1" showErrorMessage="1" sqref="Q6">
      <formula1>"As Set, All 'Yes'"</formula1>
    </dataValidation>
    <dataValidation type="list" allowBlank="1" showInputMessage="1" showErrorMessage="1" error="Must be a whole number. " sqref="Q8:Q50">
      <formula1>"Yes, No"</formula1>
    </dataValidation>
    <dataValidation type="textLength" allowBlank="1" showInputMessage="1" showErrorMessage="1" error="Enter a valid Employer Identification Number (nine numeric digits)" sqref="I8:I43">
      <formula1>1</formula1>
      <formula2>999999999</formula2>
    </dataValidation>
    <dataValidation type="decimal" allowBlank="1" showInputMessage="1" showErrorMessage="1" error="The percentage shoudl be enter as 00.00. " sqref="O8:O44">
      <formula1>-99.99</formula1>
      <formula2>99.99</formula2>
    </dataValidation>
    <dataValidation type="list" allowBlank="1" showInputMessage="1" showErrorMessage="1" sqref="K8:K43">
      <formula1>$S$8:$S$67</formula1>
    </dataValidation>
  </dataValidations>
  <pageMargins left="0.5" right="0.4" top="0.75" bottom="0.75" header="0.3" footer="0.3"/>
  <pageSetup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S30" sqref="S30"/>
    </sheetView>
  </sheetViews>
  <sheetFormatPr defaultRowHeight="15" x14ac:dyDescent="0.25"/>
  <sheetData>
    <row r="1" spans="1:1" x14ac:dyDescent="0.25">
      <c r="A1" s="482" t="s">
        <v>831</v>
      </c>
    </row>
    <row r="2" spans="1:1" x14ac:dyDescent="0.25">
      <c r="A2" s="482" t="s">
        <v>832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topLeftCell="AA1" workbookViewId="0">
      <selection activeCell="AA1" sqref="AA1"/>
    </sheetView>
  </sheetViews>
  <sheetFormatPr defaultColWidth="9.140625" defaultRowHeight="15" x14ac:dyDescent="0.25"/>
  <cols>
    <col min="1" max="26" width="0" hidden="1" customWidth="1"/>
  </cols>
  <sheetData>
    <row r="1" spans="1:27" x14ac:dyDescent="0.25">
      <c r="A1" s="480" t="s">
        <v>833</v>
      </c>
      <c r="AA1" s="480" t="s">
        <v>828</v>
      </c>
    </row>
    <row r="2" spans="1:27" x14ac:dyDescent="0.25">
      <c r="AA2" s="480" t="s">
        <v>829</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pane ySplit="5" topLeftCell="A6" activePane="bottomLeft" state="frozen"/>
      <selection pane="bottomLeft" activeCell="A4" sqref="A4:D4"/>
    </sheetView>
  </sheetViews>
  <sheetFormatPr defaultColWidth="9.140625" defaultRowHeight="15" x14ac:dyDescent="0.25"/>
  <cols>
    <col min="1" max="1" width="10.28515625" style="1" customWidth="1"/>
    <col min="2" max="2" width="49" style="1" customWidth="1"/>
    <col min="3" max="3" width="35.85546875" style="1" bestFit="1" customWidth="1"/>
    <col min="4" max="4" width="95" style="1" customWidth="1"/>
    <col min="5" max="5" width="9.140625" style="1" customWidth="1"/>
    <col min="6" max="16384" width="9.140625" style="1"/>
  </cols>
  <sheetData>
    <row r="1" spans="1:4" x14ac:dyDescent="0.25">
      <c r="A1" s="530" t="s">
        <v>771</v>
      </c>
      <c r="B1" s="531"/>
      <c r="C1" s="531"/>
      <c r="D1" s="532"/>
    </row>
    <row r="2" spans="1:4" ht="79.5" customHeight="1" x14ac:dyDescent="0.25">
      <c r="A2" s="533"/>
      <c r="B2" s="534"/>
      <c r="C2" s="534"/>
      <c r="D2" s="535"/>
    </row>
    <row r="3" spans="1:4" ht="13.5" customHeight="1" x14ac:dyDescent="0.3">
      <c r="A3" s="536" t="s">
        <v>772</v>
      </c>
      <c r="B3" s="536"/>
      <c r="C3" s="536"/>
      <c r="D3" s="536"/>
    </row>
    <row r="4" spans="1:4" ht="206.25" customHeight="1" x14ac:dyDescent="0.25">
      <c r="A4" s="537" t="s">
        <v>827</v>
      </c>
      <c r="B4" s="537"/>
      <c r="C4" s="537"/>
      <c r="D4" s="537"/>
    </row>
    <row r="5" spans="1:4" ht="36" x14ac:dyDescent="0.25">
      <c r="A5" s="425" t="s">
        <v>773</v>
      </c>
      <c r="B5" s="425" t="s">
        <v>774</v>
      </c>
      <c r="C5" s="426" t="s">
        <v>775</v>
      </c>
      <c r="D5" s="426" t="s">
        <v>776</v>
      </c>
    </row>
    <row r="6" spans="1:4" ht="51" x14ac:dyDescent="0.25">
      <c r="A6" s="427">
        <v>1</v>
      </c>
      <c r="B6" s="427" t="s">
        <v>777</v>
      </c>
      <c r="C6" s="428" t="s">
        <v>778</v>
      </c>
      <c r="D6" s="429" t="s">
        <v>779</v>
      </c>
    </row>
    <row r="7" spans="1:4" ht="54" x14ac:dyDescent="0.25">
      <c r="A7" s="427">
        <v>2</v>
      </c>
      <c r="B7" s="427" t="s">
        <v>780</v>
      </c>
      <c r="C7" s="428" t="s">
        <v>781</v>
      </c>
      <c r="D7" s="430" t="s">
        <v>782</v>
      </c>
    </row>
    <row r="8" spans="1:4" ht="36" x14ac:dyDescent="0.25">
      <c r="A8" s="427">
        <v>3</v>
      </c>
      <c r="B8" s="427" t="s">
        <v>783</v>
      </c>
      <c r="C8" s="428" t="s">
        <v>784</v>
      </c>
      <c r="D8" s="430" t="s">
        <v>782</v>
      </c>
    </row>
    <row r="9" spans="1:4" ht="36" x14ac:dyDescent="0.25">
      <c r="A9" s="427">
        <v>4</v>
      </c>
      <c r="B9" s="427" t="s">
        <v>785</v>
      </c>
      <c r="C9" s="428" t="s">
        <v>786</v>
      </c>
      <c r="D9" s="430" t="s">
        <v>782</v>
      </c>
    </row>
    <row r="10" spans="1:4" ht="54" x14ac:dyDescent="0.25">
      <c r="A10" s="427">
        <v>5</v>
      </c>
      <c r="B10" s="427" t="s">
        <v>787</v>
      </c>
      <c r="C10" s="428" t="s">
        <v>788</v>
      </c>
      <c r="D10" s="430" t="s">
        <v>782</v>
      </c>
    </row>
    <row r="11" spans="1:4" ht="51" x14ac:dyDescent="0.25">
      <c r="A11" s="427">
        <v>6</v>
      </c>
      <c r="B11" s="427" t="s">
        <v>789</v>
      </c>
      <c r="C11" s="428" t="s">
        <v>790</v>
      </c>
      <c r="D11" s="430" t="s">
        <v>791</v>
      </c>
    </row>
    <row r="12" spans="1:4" ht="36" x14ac:dyDescent="0.25">
      <c r="A12" s="427">
        <v>7</v>
      </c>
      <c r="B12" s="427" t="s">
        <v>792</v>
      </c>
      <c r="C12" s="428" t="s">
        <v>793</v>
      </c>
      <c r="D12" s="430" t="s">
        <v>782</v>
      </c>
    </row>
    <row r="13" spans="1:4" ht="54" x14ac:dyDescent="0.25">
      <c r="A13" s="427">
        <v>8</v>
      </c>
      <c r="B13" s="427" t="s">
        <v>794</v>
      </c>
      <c r="C13" s="428" t="s">
        <v>795</v>
      </c>
      <c r="D13" s="430" t="s">
        <v>782</v>
      </c>
    </row>
    <row r="14" spans="1:4" ht="54" x14ac:dyDescent="0.25">
      <c r="A14" s="427">
        <v>9</v>
      </c>
      <c r="B14" s="427" t="s">
        <v>796</v>
      </c>
      <c r="C14" s="428" t="s">
        <v>797</v>
      </c>
      <c r="D14" s="430" t="s">
        <v>782</v>
      </c>
    </row>
    <row r="15" spans="1:4" ht="72" x14ac:dyDescent="0.25">
      <c r="A15" s="427">
        <v>10</v>
      </c>
      <c r="B15" s="427" t="s">
        <v>798</v>
      </c>
      <c r="C15" s="428" t="s">
        <v>799</v>
      </c>
      <c r="D15" s="430" t="s">
        <v>782</v>
      </c>
    </row>
    <row r="16" spans="1:4" ht="54" x14ac:dyDescent="0.25">
      <c r="A16" s="427">
        <v>11</v>
      </c>
      <c r="B16" s="427" t="s">
        <v>800</v>
      </c>
      <c r="C16" s="428" t="s">
        <v>801</v>
      </c>
      <c r="D16" s="431" t="s">
        <v>782</v>
      </c>
    </row>
    <row r="17" spans="1:4" ht="54" x14ac:dyDescent="0.25">
      <c r="A17" s="427">
        <v>12</v>
      </c>
      <c r="B17" s="427" t="s">
        <v>802</v>
      </c>
      <c r="C17" s="428" t="s">
        <v>803</v>
      </c>
      <c r="D17" s="430" t="s">
        <v>782</v>
      </c>
    </row>
    <row r="18" spans="1:4" ht="18" x14ac:dyDescent="0.25">
      <c r="A18" s="427">
        <v>13</v>
      </c>
      <c r="B18" s="427" t="s">
        <v>804</v>
      </c>
      <c r="C18" s="428" t="s">
        <v>803</v>
      </c>
      <c r="D18" s="430" t="s">
        <v>782</v>
      </c>
    </row>
    <row r="19" spans="1:4" ht="54" x14ac:dyDescent="0.25">
      <c r="A19" s="427">
        <v>14</v>
      </c>
      <c r="B19" s="427" t="s">
        <v>805</v>
      </c>
      <c r="C19" s="428" t="s">
        <v>806</v>
      </c>
      <c r="D19" s="430" t="s">
        <v>782</v>
      </c>
    </row>
    <row r="20" spans="1:4" ht="255" x14ac:dyDescent="0.25">
      <c r="A20" s="427">
        <v>15</v>
      </c>
      <c r="B20" s="432" t="s">
        <v>807</v>
      </c>
      <c r="C20" s="433" t="s">
        <v>808</v>
      </c>
      <c r="D20" s="434" t="s">
        <v>809</v>
      </c>
    </row>
    <row r="21" spans="1:4" ht="165.75" x14ac:dyDescent="0.25">
      <c r="A21" s="435">
        <v>16</v>
      </c>
      <c r="B21" s="436" t="s">
        <v>810</v>
      </c>
      <c r="C21" s="437" t="s">
        <v>811</v>
      </c>
      <c r="D21" s="438" t="s">
        <v>812</v>
      </c>
    </row>
    <row r="22" spans="1:4" ht="51" x14ac:dyDescent="0.25">
      <c r="A22" s="439"/>
      <c r="B22" s="440"/>
      <c r="C22" s="441"/>
      <c r="D22" s="442" t="s">
        <v>813</v>
      </c>
    </row>
    <row r="23" spans="1:4" ht="25.5" x14ac:dyDescent="0.25">
      <c r="A23" s="427">
        <v>17</v>
      </c>
      <c r="B23" s="427" t="s">
        <v>814</v>
      </c>
      <c r="C23" s="441" t="s">
        <v>815</v>
      </c>
      <c r="D23" s="430" t="s">
        <v>816</v>
      </c>
    </row>
    <row r="24" spans="1:4" ht="36" x14ac:dyDescent="0.25">
      <c r="A24" s="427">
        <v>18</v>
      </c>
      <c r="B24" s="427" t="s">
        <v>817</v>
      </c>
      <c r="C24" s="441" t="s">
        <v>818</v>
      </c>
      <c r="D24" s="430" t="s">
        <v>782</v>
      </c>
    </row>
  </sheetData>
  <sheetProtection algorithmName="SHA-512" hashValue="ylczf2XeJSrAAp6k10ABBzWm32a270MasVBDKs1vQ2ipu0FfNRY2JtnVMkKjBprkJbq8rQhSOmBsrXGVw15adQ==" saltValue="IW81Oiqb6nzt3x0TxrokKQ==" spinCount="100000" sheet="1" selectLockedCells="1"/>
  <mergeCells count="3">
    <mergeCell ref="A1:D2"/>
    <mergeCell ref="A3:D3"/>
    <mergeCell ref="A4:D4"/>
  </mergeCells>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A1" workbookViewId="0">
      <selection sqref="A1:Z1048576"/>
    </sheetView>
  </sheetViews>
  <sheetFormatPr defaultColWidth="9.140625" defaultRowHeight="15" x14ac:dyDescent="0.25"/>
  <cols>
    <col min="1" max="26" width="0" hidden="1" customWidth="1"/>
  </cols>
  <sheetData/>
  <pageMargins left="0.75" right="0.75" top="1" bottom="1" header="0.5" footer="0.5"/>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
  <sheetViews>
    <sheetView topLeftCell="AA1" workbookViewId="0">
      <selection activeCell="Z1" sqref="A1:Z1048576"/>
    </sheetView>
  </sheetViews>
  <sheetFormatPr defaultRowHeight="15" x14ac:dyDescent="0.25"/>
  <cols>
    <col min="1" max="26" width="9.140625" hidden="1" customWidth="1"/>
  </cols>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A1" workbookViewId="0">
      <selection sqref="A1:Z1048576"/>
    </sheetView>
  </sheetViews>
  <sheetFormatPr defaultRowHeight="15" x14ac:dyDescent="0.25"/>
  <cols>
    <col min="1" max="26" width="0" hidden="1" customWidth="1"/>
  </cols>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
  <sheetViews>
    <sheetView topLeftCell="AA1" workbookViewId="0">
      <selection activeCell="Z1" sqref="A1:Z1048576"/>
    </sheetView>
  </sheetViews>
  <sheetFormatPr defaultRowHeight="15" x14ac:dyDescent="0.25"/>
  <cols>
    <col min="1" max="26" width="9.140625" hidden="1" customWidth="1"/>
  </cols>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A1" workbookViewId="0">
      <selection sqref="A1:Z1048576"/>
    </sheetView>
  </sheetViews>
  <sheetFormatPr defaultColWidth="9.140625" defaultRowHeight="15" x14ac:dyDescent="0.25"/>
  <cols>
    <col min="1" max="26" width="0" hidden="1" customWidth="1"/>
  </cols>
  <sheetData/>
  <pageMargins left="0.75" right="0.75" top="1" bottom="1" header="0.5" footer="0.5"/>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A1" workbookViewId="0">
      <selection sqref="A1:Z1048576"/>
    </sheetView>
  </sheetViews>
  <sheetFormatPr defaultColWidth="9.140625" defaultRowHeight="15" x14ac:dyDescent="0.25"/>
  <cols>
    <col min="1" max="26" width="0" hidden="1" customWidth="1"/>
  </cols>
  <sheetData/>
  <pageMargins left="0.75" right="0.75" top="1" bottom="1" header="0.5" footer="0.5"/>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
  <sheetViews>
    <sheetView topLeftCell="AA1" workbookViewId="0">
      <selection activeCell="Z1" sqref="A1:Z1048576"/>
    </sheetView>
  </sheetViews>
  <sheetFormatPr defaultColWidth="9.140625" defaultRowHeight="15" x14ac:dyDescent="0.25"/>
  <cols>
    <col min="1" max="26" width="9.140625" hidden="1" customWidth="1"/>
  </cols>
  <sheetData/>
  <pageMargins left="0.75" right="0.75" top="1" bottom="1" header="0.5" footer="0.5"/>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A1" workbookViewId="0">
      <selection sqref="A1:Z1048576"/>
    </sheetView>
  </sheetViews>
  <sheetFormatPr defaultRowHeight="15" x14ac:dyDescent="0.25"/>
  <cols>
    <col min="1" max="26" width="0" hidden="1"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9"/>
  <sheetViews>
    <sheetView topLeftCell="G1" workbookViewId="0">
      <pane ySplit="6" topLeftCell="A19" activePane="bottomLeft" state="frozen"/>
      <selection activeCell="E2" sqref="E2"/>
      <selection pane="bottomLeft" activeCell="J22" sqref="J22"/>
    </sheetView>
  </sheetViews>
  <sheetFormatPr defaultColWidth="9.140625" defaultRowHeight="15" x14ac:dyDescent="0.25"/>
  <cols>
    <col min="1" max="1" width="8.7109375" style="41" hidden="1" customWidth="1"/>
    <col min="2" max="2" width="7.5703125" style="41" hidden="1" customWidth="1"/>
    <col min="3" max="3" width="7.85546875" style="41" hidden="1" customWidth="1"/>
    <col min="4" max="4" width="8.28515625" style="41" hidden="1" customWidth="1"/>
    <col min="5" max="5" width="8.140625" style="41" hidden="1" customWidth="1"/>
    <col min="6" max="6" width="9.42578125" style="41" hidden="1" customWidth="1"/>
    <col min="7" max="7" width="10.7109375" style="53" customWidth="1"/>
    <col min="8" max="8" width="9.7109375" style="54" bestFit="1" customWidth="1"/>
    <col min="9" max="9" width="81.28515625" style="41" bestFit="1" customWidth="1"/>
    <col min="10" max="10" width="18.7109375" style="44" customWidth="1"/>
    <col min="11" max="11" width="17.28515625" style="44" customWidth="1"/>
    <col min="12" max="12" width="12.7109375" style="41" customWidth="1"/>
    <col min="13" max="13" width="9.42578125" style="41" customWidth="1"/>
    <col min="14" max="14" width="4.7109375" style="41" customWidth="1"/>
    <col min="15" max="15" width="5" style="53" hidden="1" customWidth="1"/>
    <col min="16" max="16" width="9.140625" style="41" hidden="1" customWidth="1"/>
    <col min="17" max="16384" width="9.140625" style="41"/>
  </cols>
  <sheetData>
    <row r="1" spans="1:21" x14ac:dyDescent="0.25">
      <c r="A1" s="478" t="s">
        <v>830</v>
      </c>
    </row>
    <row r="2" spans="1:21" ht="23.25" x14ac:dyDescent="0.25">
      <c r="A2" s="98"/>
      <c r="B2" s="98"/>
      <c r="C2" s="98"/>
      <c r="D2" s="98"/>
      <c r="E2" s="98"/>
      <c r="F2" s="99"/>
      <c r="G2" s="542" t="s">
        <v>283</v>
      </c>
      <c r="H2" s="542"/>
      <c r="I2" s="542"/>
      <c r="J2" s="542"/>
      <c r="K2" s="542"/>
      <c r="L2" s="542"/>
      <c r="M2" s="542"/>
    </row>
    <row r="3" spans="1:21" ht="23.25" x14ac:dyDescent="0.25">
      <c r="A3" s="98"/>
      <c r="B3" s="98"/>
      <c r="C3" s="98"/>
      <c r="D3" s="98"/>
      <c r="E3" s="98"/>
      <c r="F3" s="99"/>
      <c r="G3" s="548" t="s">
        <v>0</v>
      </c>
      <c r="H3" s="548"/>
      <c r="I3" s="548"/>
      <c r="J3" s="548"/>
      <c r="K3" s="548"/>
      <c r="L3" s="548"/>
      <c r="M3" s="548"/>
      <c r="N3" s="240"/>
      <c r="O3" s="240"/>
    </row>
    <row r="4" spans="1:21" ht="20.25" x14ac:dyDescent="0.25">
      <c r="A4" s="98"/>
      <c r="B4" s="98"/>
      <c r="C4" s="98"/>
      <c r="D4" s="98"/>
      <c r="E4" s="98"/>
      <c r="F4" s="100"/>
      <c r="G4" s="479" t="str">
        <f>IF(ISBLANK(A1),"ERROR ON DOWNLOAD - CONTACT 850-413-3147","")</f>
        <v/>
      </c>
      <c r="H4" s="41"/>
      <c r="J4" s="41"/>
      <c r="K4" s="41"/>
    </row>
    <row r="5" spans="1:21" s="56" customFormat="1" ht="44.25" customHeight="1" x14ac:dyDescent="0.25">
      <c r="A5" s="539" t="s">
        <v>555</v>
      </c>
      <c r="B5" s="538" t="s">
        <v>556</v>
      </c>
      <c r="C5" s="538" t="s">
        <v>557</v>
      </c>
      <c r="D5" s="538" t="s">
        <v>558</v>
      </c>
      <c r="E5" s="538" t="s">
        <v>559</v>
      </c>
      <c r="F5" s="538" t="s">
        <v>560</v>
      </c>
      <c r="G5" s="545" t="s">
        <v>200</v>
      </c>
      <c r="H5" s="546" t="s">
        <v>561</v>
      </c>
      <c r="I5" s="540" t="s">
        <v>562</v>
      </c>
      <c r="J5" s="55" t="s">
        <v>474</v>
      </c>
      <c r="K5" s="223" t="s">
        <v>475</v>
      </c>
      <c r="L5" s="543" t="s">
        <v>427</v>
      </c>
      <c r="M5" s="111" t="s">
        <v>558</v>
      </c>
      <c r="O5" s="110"/>
    </row>
    <row r="6" spans="1:21" s="56" customFormat="1" ht="15" customHeight="1" x14ac:dyDescent="0.25">
      <c r="A6" s="539"/>
      <c r="B6" s="538"/>
      <c r="C6" s="538"/>
      <c r="D6" s="538"/>
      <c r="E6" s="538"/>
      <c r="F6" s="538"/>
      <c r="G6" s="545"/>
      <c r="H6" s="547"/>
      <c r="I6" s="541"/>
      <c r="J6" s="103">
        <f>IF(COUNTBLANK($G$8),"",$G$8)</f>
        <v>2018</v>
      </c>
      <c r="K6" s="103">
        <f>IF(COUNTBLANK($G$8),"",$G$8-1)</f>
        <v>2017</v>
      </c>
      <c r="L6" s="544"/>
      <c r="M6" s="385" t="s">
        <v>565</v>
      </c>
      <c r="O6" s="110"/>
    </row>
    <row r="7" spans="1:21" hidden="1" x14ac:dyDescent="0.25">
      <c r="A7" s="94" t="s">
        <v>444</v>
      </c>
      <c r="B7" s="94" t="s">
        <v>550</v>
      </c>
      <c r="C7" s="94" t="s">
        <v>552</v>
      </c>
      <c r="D7" s="94" t="s">
        <v>551</v>
      </c>
      <c r="E7" s="94" t="s">
        <v>553</v>
      </c>
      <c r="F7" s="94" t="s">
        <v>554</v>
      </c>
      <c r="G7" s="108" t="s">
        <v>563</v>
      </c>
      <c r="H7" s="93" t="s">
        <v>426</v>
      </c>
      <c r="I7" s="182" t="s">
        <v>628</v>
      </c>
      <c r="J7" s="173" t="s">
        <v>429</v>
      </c>
      <c r="K7" s="174" t="s">
        <v>430</v>
      </c>
      <c r="L7" s="102" t="s">
        <v>428</v>
      </c>
      <c r="M7" s="112" t="s">
        <v>564</v>
      </c>
      <c r="N7" s="56"/>
      <c r="O7" s="110"/>
      <c r="P7" s="56"/>
      <c r="Q7" s="56"/>
      <c r="R7" s="56"/>
      <c r="S7" s="56"/>
      <c r="T7" s="56"/>
      <c r="U7" s="56"/>
    </row>
    <row r="8" spans="1:21" ht="15.75" x14ac:dyDescent="0.25">
      <c r="A8" s="107">
        <v>1</v>
      </c>
      <c r="B8" s="114"/>
      <c r="C8" s="114"/>
      <c r="D8" s="114">
        <f>IF($M8="Yes",1,0)</f>
        <v>0</v>
      </c>
      <c r="E8" s="114"/>
      <c r="F8" s="101"/>
      <c r="G8" s="109">
        <v>2018</v>
      </c>
      <c r="H8" s="180"/>
      <c r="I8" s="178" t="s">
        <v>1</v>
      </c>
      <c r="J8" s="224"/>
      <c r="K8" s="493"/>
      <c r="L8" s="489" t="s">
        <v>504</v>
      </c>
      <c r="M8" s="492"/>
      <c r="N8" s="56"/>
      <c r="O8" s="494">
        <v>2021</v>
      </c>
      <c r="P8" s="56"/>
      <c r="Q8" s="56"/>
      <c r="R8" s="56"/>
      <c r="S8" s="56"/>
      <c r="T8" s="56"/>
      <c r="U8" s="56"/>
    </row>
    <row r="9" spans="1:21" x14ac:dyDescent="0.25">
      <c r="A9" s="48">
        <v>2</v>
      </c>
      <c r="B9" s="114"/>
      <c r="C9" s="114"/>
      <c r="D9" s="114">
        <f>IF($M9="Yes",1,0)</f>
        <v>0</v>
      </c>
      <c r="E9" s="114"/>
      <c r="F9" s="101"/>
      <c r="G9" s="95">
        <f>$G$8</f>
        <v>2018</v>
      </c>
      <c r="H9" s="180">
        <v>1</v>
      </c>
      <c r="I9" s="183" t="s">
        <v>846</v>
      </c>
      <c r="J9" s="225"/>
      <c r="K9" s="493"/>
      <c r="L9" s="489" t="s">
        <v>504</v>
      </c>
      <c r="M9" s="492"/>
      <c r="O9" s="53">
        <v>2020</v>
      </c>
    </row>
    <row r="10" spans="1:21" x14ac:dyDescent="0.25">
      <c r="A10" s="48">
        <v>3</v>
      </c>
      <c r="B10" s="114"/>
      <c r="C10" s="114"/>
      <c r="D10" s="114">
        <f t="shared" ref="D10:D73" si="0">IF($M10="Yes",1,0)</f>
        <v>0</v>
      </c>
      <c r="E10" s="114"/>
      <c r="F10" s="101"/>
      <c r="G10" s="96">
        <f t="shared" ref="G10:G73" si="1">$G$8</f>
        <v>2018</v>
      </c>
      <c r="H10" s="90">
        <v>1.1000000000000001</v>
      </c>
      <c r="I10" s="181" t="s">
        <v>7</v>
      </c>
      <c r="J10" s="226">
        <f>'OPS &amp; INVEST Part 1B'!J20</f>
        <v>0</v>
      </c>
      <c r="K10" s="226">
        <f>'V_OPS &amp; INVEST Stmt Income'!J10</f>
        <v>0</v>
      </c>
      <c r="L10" s="40" t="b">
        <f>IF((COUNTBLANK(J10)),FALSE,TRUE)</f>
        <v>1</v>
      </c>
      <c r="M10" s="384" t="str">
        <f t="shared" ref="M10:M72" si="2">IF($M$6="All 'Yes'","Yes","No")</f>
        <v>No</v>
      </c>
      <c r="O10" s="53">
        <v>2019</v>
      </c>
    </row>
    <row r="11" spans="1:21" x14ac:dyDescent="0.25">
      <c r="A11" s="48">
        <v>4</v>
      </c>
      <c r="B11" s="114"/>
      <c r="C11" s="114"/>
      <c r="D11" s="114">
        <f t="shared" si="0"/>
        <v>0</v>
      </c>
      <c r="E11" s="114"/>
      <c r="F11" s="101"/>
      <c r="G11" s="96">
        <f t="shared" si="1"/>
        <v>2018</v>
      </c>
      <c r="H11" s="90" t="s">
        <v>2</v>
      </c>
      <c r="I11" s="49" t="s">
        <v>8</v>
      </c>
      <c r="J11" s="227">
        <f>'OPS &amp; INVEST Part 1A'!M9</f>
        <v>0</v>
      </c>
      <c r="K11" s="226">
        <f>'V_OPS &amp; INVEST Stmt Income'!J11</f>
        <v>0</v>
      </c>
      <c r="L11" s="40" t="b">
        <f>IF((COUNTBLANK(J11)),FALSE,TRUE)</f>
        <v>1</v>
      </c>
      <c r="M11" s="384" t="str">
        <f t="shared" si="2"/>
        <v>No</v>
      </c>
      <c r="O11" s="53">
        <v>2018</v>
      </c>
    </row>
    <row r="12" spans="1:21" x14ac:dyDescent="0.25">
      <c r="A12" s="48">
        <v>5</v>
      </c>
      <c r="B12" s="114"/>
      <c r="C12" s="114"/>
      <c r="D12" s="114">
        <f t="shared" si="0"/>
        <v>0</v>
      </c>
      <c r="E12" s="114"/>
      <c r="F12" s="101"/>
      <c r="G12" s="96">
        <f t="shared" si="1"/>
        <v>2018</v>
      </c>
      <c r="H12" s="90" t="s">
        <v>3</v>
      </c>
      <c r="I12" s="49" t="s">
        <v>9</v>
      </c>
      <c r="J12" s="227">
        <f>'OPS &amp; INVEST Part 1A'!M10+'OPS &amp; INVEST Part 1A'!M11+'OPS &amp; INVEST Part 1A'!M12+'OPS &amp; INVEST Part 1A'!M13</f>
        <v>0</v>
      </c>
      <c r="K12" s="226">
        <f>'V_OPS &amp; INVEST Stmt Income'!J12</f>
        <v>0</v>
      </c>
      <c r="L12" s="40" t="b">
        <f>IF((COUNTBLANK(J12)),FALSE,TRUE)</f>
        <v>1</v>
      </c>
      <c r="M12" s="384" t="str">
        <f t="shared" si="2"/>
        <v>No</v>
      </c>
      <c r="O12" s="53">
        <v>2017</v>
      </c>
    </row>
    <row r="13" spans="1:21" x14ac:dyDescent="0.25">
      <c r="A13" s="48">
        <v>6</v>
      </c>
      <c r="B13" s="114"/>
      <c r="C13" s="114"/>
      <c r="D13" s="114">
        <f t="shared" si="0"/>
        <v>0</v>
      </c>
      <c r="E13" s="114"/>
      <c r="F13" s="101"/>
      <c r="G13" s="96">
        <f t="shared" si="1"/>
        <v>2018</v>
      </c>
      <c r="H13" s="90" t="s">
        <v>4</v>
      </c>
      <c r="I13" s="50" t="s">
        <v>10</v>
      </c>
      <c r="J13" s="227">
        <f>'OPS &amp; INVEST Part 4'!N12</f>
        <v>0</v>
      </c>
      <c r="K13" s="226">
        <f>'V_OPS &amp; INVEST Stmt Income'!J13</f>
        <v>0</v>
      </c>
      <c r="L13" s="40" t="b">
        <f>IF((COUNTBLANK(J13)),FALSE,TRUE)</f>
        <v>1</v>
      </c>
      <c r="M13" s="384" t="str">
        <f t="shared" si="2"/>
        <v>No</v>
      </c>
      <c r="O13" s="53">
        <v>2016</v>
      </c>
    </row>
    <row r="14" spans="1:21" x14ac:dyDescent="0.25">
      <c r="A14" s="48">
        <v>7</v>
      </c>
      <c r="B14" s="114"/>
      <c r="C14" s="114"/>
      <c r="D14" s="114">
        <f t="shared" si="0"/>
        <v>0</v>
      </c>
      <c r="E14" s="114"/>
      <c r="F14" s="101"/>
      <c r="G14" s="96">
        <f t="shared" si="1"/>
        <v>2018</v>
      </c>
      <c r="H14" s="90" t="s">
        <v>5</v>
      </c>
      <c r="I14" s="50" t="s">
        <v>11</v>
      </c>
      <c r="J14" s="228">
        <f>SUM(J10:J13)</f>
        <v>0</v>
      </c>
      <c r="K14" s="226">
        <f>'V_OPS &amp; INVEST Stmt Income'!J14</f>
        <v>0</v>
      </c>
      <c r="L14" s="40" t="b">
        <f>IF((COUNTBLANK(J14)),FALSE,IF((COUNTBLANK(K14)),FALSE,TRUE))</f>
        <v>1</v>
      </c>
      <c r="M14" s="384" t="str">
        <f t="shared" si="2"/>
        <v>No</v>
      </c>
      <c r="O14" s="53">
        <v>2015</v>
      </c>
    </row>
    <row r="15" spans="1:21" ht="15.75" x14ac:dyDescent="0.25">
      <c r="A15" s="48">
        <v>8</v>
      </c>
      <c r="B15" s="114"/>
      <c r="C15" s="114"/>
      <c r="D15" s="114">
        <f t="shared" si="0"/>
        <v>0</v>
      </c>
      <c r="E15" s="114"/>
      <c r="F15" s="101"/>
      <c r="G15" s="96">
        <f t="shared" si="1"/>
        <v>2018</v>
      </c>
      <c r="H15" s="90"/>
      <c r="I15" s="178" t="s">
        <v>6</v>
      </c>
      <c r="J15" s="229"/>
      <c r="K15" s="493"/>
      <c r="L15" s="489" t="s">
        <v>504</v>
      </c>
      <c r="M15" s="492"/>
      <c r="O15" s="53">
        <v>2014</v>
      </c>
    </row>
    <row r="16" spans="1:21" x14ac:dyDescent="0.25">
      <c r="A16" s="48">
        <v>9</v>
      </c>
      <c r="B16" s="114"/>
      <c r="C16" s="114"/>
      <c r="D16" s="114">
        <f t="shared" si="0"/>
        <v>0</v>
      </c>
      <c r="E16" s="114"/>
      <c r="F16" s="101"/>
      <c r="G16" s="96">
        <f t="shared" si="1"/>
        <v>2018</v>
      </c>
      <c r="H16" s="90" t="s">
        <v>17</v>
      </c>
      <c r="I16" s="51" t="s">
        <v>12</v>
      </c>
      <c r="J16" s="226">
        <f>'OPS &amp; INVEST Part 2A'!M17</f>
        <v>0</v>
      </c>
      <c r="K16" s="226">
        <f>'V_OPS &amp; INVEST Stmt Income'!J16</f>
        <v>0</v>
      </c>
      <c r="L16" s="40" t="b">
        <f>IF((COUNTBLANK(J16)),FALSE,TRUE)</f>
        <v>1</v>
      </c>
      <c r="M16" s="384" t="str">
        <f t="shared" si="2"/>
        <v>No</v>
      </c>
      <c r="O16" s="53">
        <v>2013</v>
      </c>
    </row>
    <row r="17" spans="1:15" x14ac:dyDescent="0.25">
      <c r="A17" s="48">
        <v>10</v>
      </c>
      <c r="B17" s="114"/>
      <c r="C17" s="114"/>
      <c r="D17" s="114">
        <f t="shared" si="0"/>
        <v>0</v>
      </c>
      <c r="E17" s="114"/>
      <c r="F17" s="101"/>
      <c r="G17" s="96">
        <f t="shared" si="1"/>
        <v>2018</v>
      </c>
      <c r="H17" s="90" t="s">
        <v>18</v>
      </c>
      <c r="I17" s="51" t="s">
        <v>13</v>
      </c>
      <c r="J17" s="227">
        <f>'OPS &amp; INVEST Part 3'!M44</f>
        <v>0</v>
      </c>
      <c r="K17" s="226">
        <f>'V_OPS &amp; INVEST Stmt Income'!J17</f>
        <v>0</v>
      </c>
      <c r="L17" s="40" t="b">
        <f>IF((COUNTBLANK(J17)),FALSE,TRUE)</f>
        <v>1</v>
      </c>
      <c r="M17" s="384" t="str">
        <f t="shared" si="2"/>
        <v>No</v>
      </c>
      <c r="O17" s="53">
        <v>2012</v>
      </c>
    </row>
    <row r="18" spans="1:15" x14ac:dyDescent="0.25">
      <c r="A18" s="48">
        <v>11</v>
      </c>
      <c r="B18" s="114"/>
      <c r="C18" s="114"/>
      <c r="D18" s="114">
        <f t="shared" si="0"/>
        <v>0</v>
      </c>
      <c r="E18" s="114"/>
      <c r="F18" s="101"/>
      <c r="G18" s="96">
        <f t="shared" si="1"/>
        <v>2018</v>
      </c>
      <c r="H18" s="90" t="s">
        <v>19</v>
      </c>
      <c r="I18" s="51" t="s">
        <v>14</v>
      </c>
      <c r="J18" s="227">
        <f>'OPS &amp; INVEST Part 4'!N17</f>
        <v>0</v>
      </c>
      <c r="K18" s="226">
        <f>'V_OPS &amp; INVEST Stmt Income'!J18</f>
        <v>0</v>
      </c>
      <c r="L18" s="40" t="b">
        <f>IF((COUNTBLANK(J18)),FALSE,TRUE)</f>
        <v>1</v>
      </c>
      <c r="M18" s="384" t="str">
        <f t="shared" si="2"/>
        <v>No</v>
      </c>
      <c r="O18" s="53">
        <v>2011</v>
      </c>
    </row>
    <row r="19" spans="1:15" x14ac:dyDescent="0.25">
      <c r="A19" s="48">
        <v>12</v>
      </c>
      <c r="B19" s="114"/>
      <c r="C19" s="114"/>
      <c r="D19" s="114">
        <f t="shared" si="0"/>
        <v>0</v>
      </c>
      <c r="E19" s="114"/>
      <c r="F19" s="101"/>
      <c r="G19" s="96">
        <f t="shared" si="1"/>
        <v>2018</v>
      </c>
      <c r="H19" s="90" t="s">
        <v>20</v>
      </c>
      <c r="I19" s="51" t="s">
        <v>15</v>
      </c>
      <c r="J19" s="230">
        <f>SUM(J16:J18)</f>
        <v>0</v>
      </c>
      <c r="K19" s="226">
        <f>'V_OPS &amp; INVEST Stmt Income'!J19</f>
        <v>0</v>
      </c>
      <c r="L19" s="40" t="b">
        <f>IF((COUNTBLANK(J19)),FALSE,TRUE)</f>
        <v>1</v>
      </c>
      <c r="M19" s="384" t="str">
        <f t="shared" si="2"/>
        <v>No</v>
      </c>
      <c r="O19" s="53">
        <v>2010</v>
      </c>
    </row>
    <row r="20" spans="1:15" x14ac:dyDescent="0.25">
      <c r="A20" s="48">
        <v>13</v>
      </c>
      <c r="B20" s="114"/>
      <c r="C20" s="114"/>
      <c r="D20" s="114">
        <f t="shared" si="0"/>
        <v>0</v>
      </c>
      <c r="E20" s="114"/>
      <c r="F20" s="101"/>
      <c r="G20" s="96">
        <f t="shared" si="1"/>
        <v>2018</v>
      </c>
      <c r="H20" s="90" t="s">
        <v>21</v>
      </c>
      <c r="I20" s="51" t="s">
        <v>16</v>
      </c>
      <c r="J20" s="231">
        <f>J14-J19</f>
        <v>0</v>
      </c>
      <c r="K20" s="226">
        <f>'V_OPS &amp; INVEST Stmt Income'!J20</f>
        <v>0</v>
      </c>
      <c r="L20" s="40" t="b">
        <f>IF((COUNTBLANK(J20)),FALSE,TRUE)</f>
        <v>1</v>
      </c>
      <c r="M20" s="384" t="str">
        <f t="shared" si="2"/>
        <v>No</v>
      </c>
    </row>
    <row r="21" spans="1:15" ht="15.75" x14ac:dyDescent="0.25">
      <c r="A21" s="48">
        <v>14</v>
      </c>
      <c r="B21" s="114"/>
      <c r="C21" s="114"/>
      <c r="D21" s="114">
        <f t="shared" si="0"/>
        <v>0</v>
      </c>
      <c r="E21" s="114"/>
      <c r="F21" s="101"/>
      <c r="G21" s="96">
        <f t="shared" si="1"/>
        <v>2018</v>
      </c>
      <c r="H21" s="90"/>
      <c r="I21" s="179" t="s">
        <v>22</v>
      </c>
      <c r="J21" s="229"/>
      <c r="K21" s="493"/>
      <c r="L21" s="489" t="s">
        <v>504</v>
      </c>
      <c r="M21" s="492"/>
    </row>
    <row r="22" spans="1:15" x14ac:dyDescent="0.25">
      <c r="A22" s="48">
        <v>15</v>
      </c>
      <c r="B22" s="114"/>
      <c r="C22" s="114"/>
      <c r="D22" s="114">
        <f t="shared" si="0"/>
        <v>0</v>
      </c>
      <c r="E22" s="114"/>
      <c r="F22" s="101"/>
      <c r="G22" s="96">
        <f t="shared" si="1"/>
        <v>2018</v>
      </c>
      <c r="H22" s="90" t="s">
        <v>26</v>
      </c>
      <c r="I22" s="51" t="s">
        <v>23</v>
      </c>
      <c r="J22" s="232"/>
      <c r="K22" s="232">
        <f>'V_OPS &amp; INVEST Stmt Income'!J22</f>
        <v>0</v>
      </c>
      <c r="L22" s="40" t="b">
        <f>IF((COUNTBLANK(J22)),FALSE,TRUE)</f>
        <v>0</v>
      </c>
      <c r="M22" s="384" t="str">
        <f t="shared" si="2"/>
        <v>No</v>
      </c>
    </row>
    <row r="23" spans="1:15" x14ac:dyDescent="0.25">
      <c r="A23" s="48">
        <v>16</v>
      </c>
      <c r="B23" s="114"/>
      <c r="C23" s="114"/>
      <c r="D23" s="114">
        <f t="shared" si="0"/>
        <v>0</v>
      </c>
      <c r="E23" s="114"/>
      <c r="F23" s="101"/>
      <c r="G23" s="96">
        <f t="shared" si="1"/>
        <v>2018</v>
      </c>
      <c r="H23" s="90" t="s">
        <v>27</v>
      </c>
      <c r="I23" s="51" t="s">
        <v>24</v>
      </c>
      <c r="J23" s="233"/>
      <c r="K23" s="232">
        <f>'V_OPS &amp; INVEST Stmt Income'!J23</f>
        <v>0</v>
      </c>
      <c r="L23" s="40" t="b">
        <f>IF((COUNTBLANK(J23)),FALSE,TRUE)</f>
        <v>0</v>
      </c>
      <c r="M23" s="384" t="str">
        <f t="shared" si="2"/>
        <v>No</v>
      </c>
    </row>
    <row r="24" spans="1:15" x14ac:dyDescent="0.25">
      <c r="A24" s="48">
        <v>17</v>
      </c>
      <c r="B24" s="114"/>
      <c r="C24" s="114"/>
      <c r="D24" s="114">
        <f t="shared" si="0"/>
        <v>0</v>
      </c>
      <c r="E24" s="114"/>
      <c r="F24" s="101"/>
      <c r="G24" s="96">
        <f t="shared" si="1"/>
        <v>2018</v>
      </c>
      <c r="H24" s="90" t="s">
        <v>28</v>
      </c>
      <c r="I24" s="51" t="s">
        <v>25</v>
      </c>
      <c r="J24" s="231">
        <f>SUM(J22:J23)</f>
        <v>0</v>
      </c>
      <c r="K24" s="226">
        <f>'V_OPS &amp; INVEST Stmt Income'!J24</f>
        <v>0</v>
      </c>
      <c r="L24" s="40" t="b">
        <f>IF((COUNTBLANK(J24)),FALSE,IF((COUNTBLANK(K24)),FALSE,TRUE))</f>
        <v>1</v>
      </c>
      <c r="M24" s="384" t="str">
        <f t="shared" si="2"/>
        <v>No</v>
      </c>
    </row>
    <row r="25" spans="1:15" ht="15.75" x14ac:dyDescent="0.25">
      <c r="A25" s="48">
        <v>18</v>
      </c>
      <c r="B25" s="114"/>
      <c r="C25" s="114"/>
      <c r="D25" s="114">
        <f t="shared" si="0"/>
        <v>0</v>
      </c>
      <c r="E25" s="114"/>
      <c r="F25" s="101"/>
      <c r="G25" s="96">
        <f t="shared" si="1"/>
        <v>2018</v>
      </c>
      <c r="H25" s="90"/>
      <c r="I25" s="179" t="s">
        <v>29</v>
      </c>
      <c r="J25" s="229"/>
      <c r="K25" s="493"/>
      <c r="L25" s="489" t="s">
        <v>504</v>
      </c>
      <c r="M25" s="492"/>
    </row>
    <row r="26" spans="1:15" x14ac:dyDescent="0.25">
      <c r="A26" s="48">
        <v>19</v>
      </c>
      <c r="B26" s="114"/>
      <c r="C26" s="114"/>
      <c r="D26" s="114">
        <f t="shared" si="0"/>
        <v>0</v>
      </c>
      <c r="E26" s="114"/>
      <c r="F26" s="101"/>
      <c r="G26" s="96">
        <f t="shared" si="1"/>
        <v>2018</v>
      </c>
      <c r="H26" s="90" t="s">
        <v>34</v>
      </c>
      <c r="I26" s="51" t="s">
        <v>30</v>
      </c>
      <c r="J26" s="481">
        <f>J66</f>
        <v>0</v>
      </c>
      <c r="K26" s="481">
        <f>'V_OPS &amp; INVEST Stmt Income'!J26</f>
        <v>0</v>
      </c>
      <c r="L26" s="40" t="b">
        <f>IF((COUNTBLANK(J26)),FALSE,IF((COUNTBLANK(K26)),FALSE,TRUE))</f>
        <v>1</v>
      </c>
      <c r="M26" s="384" t="str">
        <f t="shared" si="2"/>
        <v>No</v>
      </c>
    </row>
    <row r="27" spans="1:15" x14ac:dyDescent="0.25">
      <c r="A27" s="48">
        <v>20</v>
      </c>
      <c r="B27" s="114"/>
      <c r="C27" s="114"/>
      <c r="D27" s="114">
        <f t="shared" si="0"/>
        <v>0</v>
      </c>
      <c r="E27" s="114"/>
      <c r="F27" s="101"/>
      <c r="G27" s="96">
        <f t="shared" si="1"/>
        <v>2018</v>
      </c>
      <c r="H27" s="90" t="s">
        <v>35</v>
      </c>
      <c r="I27" s="51" t="s">
        <v>31</v>
      </c>
      <c r="J27" s="230">
        <f>SUM(J20,J24,J26)</f>
        <v>0</v>
      </c>
      <c r="K27" s="226">
        <f>'V_OPS &amp; INVEST Stmt Income'!J27</f>
        <v>0</v>
      </c>
      <c r="L27" s="40" t="b">
        <f>IF((COUNTBLANK(J27)),FALSE,IF((COUNTBLANK(K27)),FALSE,TRUE))</f>
        <v>1</v>
      </c>
      <c r="M27" s="384" t="str">
        <f t="shared" si="2"/>
        <v>No</v>
      </c>
    </row>
    <row r="28" spans="1:15" x14ac:dyDescent="0.25">
      <c r="A28" s="48">
        <v>21</v>
      </c>
      <c r="B28" s="114"/>
      <c r="C28" s="114"/>
      <c r="D28" s="114">
        <f t="shared" si="0"/>
        <v>0</v>
      </c>
      <c r="E28" s="114"/>
      <c r="F28" s="101"/>
      <c r="G28" s="96">
        <f t="shared" si="1"/>
        <v>2018</v>
      </c>
      <c r="H28" s="90" t="s">
        <v>36</v>
      </c>
      <c r="I28" s="51" t="s">
        <v>32</v>
      </c>
      <c r="J28" s="234"/>
      <c r="K28" s="232">
        <f>'V_OPS &amp; INVEST Stmt Income'!J28</f>
        <v>0</v>
      </c>
      <c r="L28" s="40" t="b">
        <f>IF((COUNTBLANK(J28)),FALSE,TRUE)</f>
        <v>0</v>
      </c>
      <c r="M28" s="384" t="str">
        <f t="shared" si="2"/>
        <v>No</v>
      </c>
    </row>
    <row r="29" spans="1:15" x14ac:dyDescent="0.25">
      <c r="A29" s="48">
        <v>22</v>
      </c>
      <c r="B29" s="114"/>
      <c r="C29" s="114"/>
      <c r="D29" s="114">
        <f t="shared" si="0"/>
        <v>0</v>
      </c>
      <c r="E29" s="114"/>
      <c r="F29" s="101"/>
      <c r="G29" s="96">
        <f t="shared" si="1"/>
        <v>2018</v>
      </c>
      <c r="H29" s="90" t="s">
        <v>37</v>
      </c>
      <c r="I29" s="51" t="s">
        <v>33</v>
      </c>
      <c r="J29" s="231">
        <f>J27-J28</f>
        <v>0</v>
      </c>
      <c r="K29" s="226">
        <f>'V_OPS &amp; INVEST Stmt Income'!J29</f>
        <v>0</v>
      </c>
      <c r="L29" s="40" t="b">
        <f>IF((COUNTBLANK(J29)),FALSE,IF((COUNTBLANK(K29)),FALSE,TRUE))</f>
        <v>1</v>
      </c>
      <c r="M29" s="384" t="str">
        <f t="shared" si="2"/>
        <v>No</v>
      </c>
    </row>
    <row r="30" spans="1:15" ht="15.75" x14ac:dyDescent="0.25">
      <c r="A30" s="48">
        <v>23</v>
      </c>
      <c r="B30" s="114"/>
      <c r="C30" s="114"/>
      <c r="D30" s="114">
        <f t="shared" si="0"/>
        <v>0</v>
      </c>
      <c r="E30" s="114"/>
      <c r="F30" s="101"/>
      <c r="G30" s="96">
        <f t="shared" si="1"/>
        <v>2018</v>
      </c>
      <c r="H30" s="90"/>
      <c r="I30" s="179" t="s">
        <v>38</v>
      </c>
      <c r="J30" s="229"/>
      <c r="K30" s="493"/>
      <c r="L30" s="489" t="s">
        <v>504</v>
      </c>
      <c r="M30" s="492"/>
    </row>
    <row r="31" spans="1:15" x14ac:dyDescent="0.25">
      <c r="A31" s="48">
        <v>24</v>
      </c>
      <c r="B31" s="114"/>
      <c r="C31" s="114"/>
      <c r="D31" s="114">
        <f t="shared" si="0"/>
        <v>0</v>
      </c>
      <c r="E31" s="114"/>
      <c r="F31" s="101"/>
      <c r="G31" s="96">
        <f t="shared" si="1"/>
        <v>2018</v>
      </c>
      <c r="H31" s="90" t="s">
        <v>59</v>
      </c>
      <c r="I31" s="51" t="s">
        <v>39</v>
      </c>
      <c r="J31" s="232"/>
      <c r="K31" s="232">
        <f>'V_OPS &amp; INVEST Stmt Income'!J31</f>
        <v>0</v>
      </c>
      <c r="L31" s="40" t="b">
        <f>IF((COUNTBLANK(J31)),FALSE,TRUE)</f>
        <v>0</v>
      </c>
      <c r="M31" s="384" t="str">
        <f t="shared" si="2"/>
        <v>No</v>
      </c>
    </row>
    <row r="32" spans="1:15" x14ac:dyDescent="0.25">
      <c r="A32" s="48">
        <v>25</v>
      </c>
      <c r="B32" s="114"/>
      <c r="C32" s="114"/>
      <c r="D32" s="114">
        <f t="shared" si="0"/>
        <v>0</v>
      </c>
      <c r="E32" s="114"/>
      <c r="F32" s="101"/>
      <c r="G32" s="96">
        <f t="shared" si="1"/>
        <v>2018</v>
      </c>
      <c r="H32" s="90" t="s">
        <v>60</v>
      </c>
      <c r="I32" s="51" t="s">
        <v>40</v>
      </c>
      <c r="J32" s="235">
        <f>J29</f>
        <v>0</v>
      </c>
      <c r="K32" s="226">
        <f>'V_OPS &amp; INVEST Stmt Income'!J32</f>
        <v>0</v>
      </c>
      <c r="L32" s="40" t="b">
        <f>IF((COUNTBLANK(J32)),FALSE,IF((COUNTBLANK(K32)),FALSE,TRUE))</f>
        <v>1</v>
      </c>
      <c r="M32" s="384" t="str">
        <f t="shared" si="2"/>
        <v>No</v>
      </c>
    </row>
    <row r="33" spans="1:13" x14ac:dyDescent="0.25">
      <c r="A33" s="48">
        <v>26</v>
      </c>
      <c r="B33" s="114"/>
      <c r="C33" s="114"/>
      <c r="D33" s="114">
        <f t="shared" si="0"/>
        <v>0</v>
      </c>
      <c r="E33" s="114"/>
      <c r="F33" s="101"/>
      <c r="G33" s="96">
        <f t="shared" si="1"/>
        <v>2018</v>
      </c>
      <c r="H33" s="90" t="s">
        <v>61</v>
      </c>
      <c r="I33" s="51" t="s">
        <v>62</v>
      </c>
      <c r="J33" s="233"/>
      <c r="K33" s="232">
        <f>'V_OPS &amp; INVEST Stmt Income'!J33</f>
        <v>0</v>
      </c>
      <c r="L33" s="40" t="b">
        <f t="shared" ref="L33:L50" si="3">IF((COUNTBLANK(J33)),FALSE,TRUE)</f>
        <v>0</v>
      </c>
      <c r="M33" s="384" t="str">
        <f t="shared" si="2"/>
        <v>No</v>
      </c>
    </row>
    <row r="34" spans="1:13" x14ac:dyDescent="0.25">
      <c r="A34" s="48">
        <v>27</v>
      </c>
      <c r="B34" s="114"/>
      <c r="C34" s="114"/>
      <c r="D34" s="114">
        <f t="shared" si="0"/>
        <v>0</v>
      </c>
      <c r="E34" s="114"/>
      <c r="F34" s="101"/>
      <c r="G34" s="96">
        <f t="shared" si="1"/>
        <v>2018</v>
      </c>
      <c r="H34" s="90" t="s">
        <v>63</v>
      </c>
      <c r="I34" s="51" t="s">
        <v>41</v>
      </c>
      <c r="J34" s="233"/>
      <c r="K34" s="232">
        <f>'V_OPS &amp; INVEST Stmt Income'!J34</f>
        <v>0</v>
      </c>
      <c r="L34" s="40" t="b">
        <f t="shared" si="3"/>
        <v>0</v>
      </c>
      <c r="M34" s="384" t="str">
        <f t="shared" si="2"/>
        <v>No</v>
      </c>
    </row>
    <row r="35" spans="1:13" x14ac:dyDescent="0.25">
      <c r="A35" s="48">
        <v>28</v>
      </c>
      <c r="B35" s="114"/>
      <c r="C35" s="114"/>
      <c r="D35" s="114">
        <f t="shared" si="0"/>
        <v>0</v>
      </c>
      <c r="E35" s="114"/>
      <c r="F35" s="101"/>
      <c r="G35" s="96">
        <f t="shared" si="1"/>
        <v>2018</v>
      </c>
      <c r="H35" s="90" t="s">
        <v>64</v>
      </c>
      <c r="I35" s="51" t="s">
        <v>42</v>
      </c>
      <c r="J35" s="233"/>
      <c r="K35" s="232">
        <f>'V_OPS &amp; INVEST Stmt Income'!J35</f>
        <v>0</v>
      </c>
      <c r="L35" s="40" t="b">
        <f t="shared" si="3"/>
        <v>0</v>
      </c>
      <c r="M35" s="384" t="str">
        <f t="shared" si="2"/>
        <v>No</v>
      </c>
    </row>
    <row r="36" spans="1:13" x14ac:dyDescent="0.25">
      <c r="A36" s="48">
        <v>29</v>
      </c>
      <c r="B36" s="114"/>
      <c r="C36" s="114"/>
      <c r="D36" s="114">
        <f t="shared" si="0"/>
        <v>0</v>
      </c>
      <c r="E36" s="114"/>
      <c r="F36" s="101"/>
      <c r="G36" s="96">
        <f t="shared" si="1"/>
        <v>2018</v>
      </c>
      <c r="H36" s="90" t="s">
        <v>65</v>
      </c>
      <c r="I36" s="51" t="s">
        <v>43</v>
      </c>
      <c r="J36" s="233"/>
      <c r="K36" s="232">
        <f>'V_OPS &amp; INVEST Stmt Income'!J36</f>
        <v>0</v>
      </c>
      <c r="L36" s="40" t="b">
        <f t="shared" si="3"/>
        <v>0</v>
      </c>
      <c r="M36" s="384" t="str">
        <f t="shared" si="2"/>
        <v>No</v>
      </c>
    </row>
    <row r="37" spans="1:13" x14ac:dyDescent="0.25">
      <c r="A37" s="48">
        <v>30</v>
      </c>
      <c r="B37" s="114"/>
      <c r="C37" s="114"/>
      <c r="D37" s="114">
        <f t="shared" si="0"/>
        <v>0</v>
      </c>
      <c r="E37" s="114"/>
      <c r="F37" s="101"/>
      <c r="G37" s="96">
        <f t="shared" si="1"/>
        <v>2018</v>
      </c>
      <c r="H37" s="90" t="s">
        <v>66</v>
      </c>
      <c r="I37" s="51" t="s">
        <v>44</v>
      </c>
      <c r="J37" s="233"/>
      <c r="K37" s="232">
        <f>'V_OPS &amp; INVEST Stmt Income'!J37</f>
        <v>0</v>
      </c>
      <c r="L37" s="40" t="b">
        <f t="shared" si="3"/>
        <v>0</v>
      </c>
      <c r="M37" s="384" t="str">
        <f t="shared" si="2"/>
        <v>No</v>
      </c>
    </row>
    <row r="38" spans="1:13" x14ac:dyDescent="0.25">
      <c r="A38" s="48">
        <v>31</v>
      </c>
      <c r="B38" s="114"/>
      <c r="C38" s="114"/>
      <c r="D38" s="114">
        <f t="shared" si="0"/>
        <v>0</v>
      </c>
      <c r="E38" s="114"/>
      <c r="F38" s="101"/>
      <c r="G38" s="96">
        <f t="shared" si="1"/>
        <v>2018</v>
      </c>
      <c r="H38" s="90" t="s">
        <v>67</v>
      </c>
      <c r="I38" s="51" t="s">
        <v>45</v>
      </c>
      <c r="J38" s="233"/>
      <c r="K38" s="232">
        <f>'V_OPS &amp; INVEST Stmt Income'!J38</f>
        <v>0</v>
      </c>
      <c r="L38" s="40" t="b">
        <f t="shared" si="3"/>
        <v>0</v>
      </c>
      <c r="M38" s="384" t="str">
        <f t="shared" si="2"/>
        <v>No</v>
      </c>
    </row>
    <row r="39" spans="1:13" x14ac:dyDescent="0.25">
      <c r="A39" s="48">
        <v>32</v>
      </c>
      <c r="B39" s="114"/>
      <c r="C39" s="114"/>
      <c r="D39" s="114">
        <f t="shared" si="0"/>
        <v>0</v>
      </c>
      <c r="E39" s="114"/>
      <c r="F39" s="101"/>
      <c r="G39" s="96">
        <f t="shared" si="1"/>
        <v>2018</v>
      </c>
      <c r="H39" s="90" t="s">
        <v>68</v>
      </c>
      <c r="I39" s="51" t="s">
        <v>46</v>
      </c>
      <c r="J39" s="233"/>
      <c r="K39" s="232">
        <f>'V_OPS &amp; INVEST Stmt Income'!J39</f>
        <v>0</v>
      </c>
      <c r="L39" s="40" t="b">
        <f t="shared" si="3"/>
        <v>0</v>
      </c>
      <c r="M39" s="384" t="str">
        <f t="shared" si="2"/>
        <v>No</v>
      </c>
    </row>
    <row r="40" spans="1:13" x14ac:dyDescent="0.25">
      <c r="A40" s="48">
        <v>33</v>
      </c>
      <c r="B40" s="114"/>
      <c r="C40" s="114"/>
      <c r="D40" s="114">
        <f t="shared" si="0"/>
        <v>0</v>
      </c>
      <c r="E40" s="114"/>
      <c r="F40" s="101"/>
      <c r="G40" s="96">
        <f t="shared" si="1"/>
        <v>2018</v>
      </c>
      <c r="H40" s="90" t="s">
        <v>69</v>
      </c>
      <c r="I40" s="51" t="s">
        <v>47</v>
      </c>
      <c r="J40" s="233"/>
      <c r="K40" s="232">
        <f>'V_OPS &amp; INVEST Stmt Income'!J40</f>
        <v>0</v>
      </c>
      <c r="L40" s="40" t="b">
        <f t="shared" si="3"/>
        <v>0</v>
      </c>
      <c r="M40" s="384" t="str">
        <f t="shared" si="2"/>
        <v>No</v>
      </c>
    </row>
    <row r="41" spans="1:13" x14ac:dyDescent="0.25">
      <c r="A41" s="48">
        <v>34</v>
      </c>
      <c r="B41" s="114"/>
      <c r="C41" s="114"/>
      <c r="D41" s="114">
        <f t="shared" si="0"/>
        <v>0</v>
      </c>
      <c r="E41" s="114"/>
      <c r="F41" s="101"/>
      <c r="G41" s="96">
        <f t="shared" si="1"/>
        <v>2018</v>
      </c>
      <c r="H41" s="90" t="s">
        <v>70</v>
      </c>
      <c r="I41" s="51" t="s">
        <v>855</v>
      </c>
      <c r="J41" s="233"/>
      <c r="K41" s="232">
        <f>'V_OPS &amp; INVEST Stmt Income'!J41</f>
        <v>0</v>
      </c>
      <c r="L41" s="40" t="b">
        <f t="shared" si="3"/>
        <v>0</v>
      </c>
      <c r="M41" s="384" t="str">
        <f t="shared" si="2"/>
        <v>No</v>
      </c>
    </row>
    <row r="42" spans="1:13" x14ac:dyDescent="0.25">
      <c r="A42" s="48">
        <v>35</v>
      </c>
      <c r="B42" s="114"/>
      <c r="C42" s="114"/>
      <c r="D42" s="114">
        <f t="shared" si="0"/>
        <v>0</v>
      </c>
      <c r="E42" s="114"/>
      <c r="F42" s="101"/>
      <c r="G42" s="96">
        <f t="shared" si="1"/>
        <v>2018</v>
      </c>
      <c r="H42" s="91">
        <v>26.1</v>
      </c>
      <c r="I42" s="52" t="s">
        <v>48</v>
      </c>
      <c r="J42" s="233"/>
      <c r="K42" s="232">
        <f>'V_OPS &amp; INVEST Stmt Income'!J42</f>
        <v>0</v>
      </c>
      <c r="L42" s="40" t="b">
        <f t="shared" si="3"/>
        <v>0</v>
      </c>
      <c r="M42" s="384" t="str">
        <f t="shared" si="2"/>
        <v>No</v>
      </c>
    </row>
    <row r="43" spans="1:13" x14ac:dyDescent="0.25">
      <c r="A43" s="48">
        <v>36</v>
      </c>
      <c r="B43" s="114"/>
      <c r="C43" s="114"/>
      <c r="D43" s="114">
        <f t="shared" si="0"/>
        <v>0</v>
      </c>
      <c r="E43" s="114"/>
      <c r="F43" s="101"/>
      <c r="G43" s="96">
        <f t="shared" si="1"/>
        <v>2018</v>
      </c>
      <c r="H43" s="91">
        <v>26.2</v>
      </c>
      <c r="I43" s="52" t="s">
        <v>49</v>
      </c>
      <c r="J43" s="233"/>
      <c r="K43" s="232">
        <f>'V_OPS &amp; INVEST Stmt Income'!J43</f>
        <v>0</v>
      </c>
      <c r="L43" s="40" t="b">
        <f t="shared" si="3"/>
        <v>0</v>
      </c>
      <c r="M43" s="384" t="str">
        <f t="shared" si="2"/>
        <v>No</v>
      </c>
    </row>
    <row r="44" spans="1:13" x14ac:dyDescent="0.25">
      <c r="A44" s="48">
        <v>37</v>
      </c>
      <c r="B44" s="114"/>
      <c r="C44" s="114"/>
      <c r="D44" s="114">
        <f t="shared" si="0"/>
        <v>0</v>
      </c>
      <c r="E44" s="114"/>
      <c r="F44" s="101"/>
      <c r="G44" s="96">
        <f t="shared" si="1"/>
        <v>2018</v>
      </c>
      <c r="H44" s="91">
        <v>26.3</v>
      </c>
      <c r="I44" s="52" t="s">
        <v>50</v>
      </c>
      <c r="J44" s="233"/>
      <c r="K44" s="232">
        <f>'V_OPS &amp; INVEST Stmt Income'!J44</f>
        <v>0</v>
      </c>
      <c r="L44" s="40" t="b">
        <f t="shared" si="3"/>
        <v>0</v>
      </c>
      <c r="M44" s="384" t="str">
        <f t="shared" si="2"/>
        <v>No</v>
      </c>
    </row>
    <row r="45" spans="1:13" x14ac:dyDescent="0.25">
      <c r="A45" s="48">
        <v>38</v>
      </c>
      <c r="B45" s="114"/>
      <c r="C45" s="114"/>
      <c r="D45" s="114">
        <f t="shared" si="0"/>
        <v>0</v>
      </c>
      <c r="E45" s="114"/>
      <c r="F45" s="101"/>
      <c r="G45" s="96">
        <f t="shared" si="1"/>
        <v>2018</v>
      </c>
      <c r="H45" s="90" t="s">
        <v>71</v>
      </c>
      <c r="I45" s="51" t="s">
        <v>856</v>
      </c>
      <c r="J45" s="233"/>
      <c r="K45" s="232">
        <f>'V_OPS &amp; INVEST Stmt Income'!J45</f>
        <v>0</v>
      </c>
      <c r="L45" s="40" t="b">
        <f t="shared" si="3"/>
        <v>0</v>
      </c>
      <c r="M45" s="384" t="str">
        <f t="shared" si="2"/>
        <v>No</v>
      </c>
    </row>
    <row r="46" spans="1:13" x14ac:dyDescent="0.25">
      <c r="A46" s="48">
        <v>39</v>
      </c>
      <c r="B46" s="114"/>
      <c r="C46" s="114"/>
      <c r="D46" s="114">
        <f t="shared" si="0"/>
        <v>0</v>
      </c>
      <c r="E46" s="114"/>
      <c r="F46" s="101"/>
      <c r="G46" s="96">
        <f t="shared" si="1"/>
        <v>2018</v>
      </c>
      <c r="H46" s="91">
        <v>27.1</v>
      </c>
      <c r="I46" s="52" t="s">
        <v>51</v>
      </c>
      <c r="J46" s="233"/>
      <c r="K46" s="232">
        <f>'V_OPS &amp; INVEST Stmt Income'!J46</f>
        <v>0</v>
      </c>
      <c r="L46" s="40" t="b">
        <f t="shared" si="3"/>
        <v>0</v>
      </c>
      <c r="M46" s="384" t="str">
        <f t="shared" si="2"/>
        <v>No</v>
      </c>
    </row>
    <row r="47" spans="1:13" x14ac:dyDescent="0.25">
      <c r="A47" s="48">
        <v>40</v>
      </c>
      <c r="B47" s="114"/>
      <c r="C47" s="114"/>
      <c r="D47" s="114">
        <f t="shared" si="0"/>
        <v>0</v>
      </c>
      <c r="E47" s="114"/>
      <c r="F47" s="101"/>
      <c r="G47" s="96">
        <f t="shared" si="1"/>
        <v>2018</v>
      </c>
      <c r="H47" s="91">
        <v>27.2</v>
      </c>
      <c r="I47" s="52" t="s">
        <v>52</v>
      </c>
      <c r="J47" s="233"/>
      <c r="K47" s="232">
        <f>'V_OPS &amp; INVEST Stmt Income'!J47</f>
        <v>0</v>
      </c>
      <c r="L47" s="40" t="b">
        <f t="shared" si="3"/>
        <v>0</v>
      </c>
      <c r="M47" s="384" t="str">
        <f t="shared" si="2"/>
        <v>No</v>
      </c>
    </row>
    <row r="48" spans="1:13" x14ac:dyDescent="0.25">
      <c r="A48" s="48">
        <v>41</v>
      </c>
      <c r="B48" s="114"/>
      <c r="C48" s="114"/>
      <c r="D48" s="114">
        <f t="shared" si="0"/>
        <v>0</v>
      </c>
      <c r="E48" s="114"/>
      <c r="F48" s="101"/>
      <c r="G48" s="96">
        <f t="shared" si="1"/>
        <v>2018</v>
      </c>
      <c r="H48" s="91">
        <v>27.3</v>
      </c>
      <c r="I48" s="52" t="s">
        <v>53</v>
      </c>
      <c r="J48" s="233"/>
      <c r="K48" s="232">
        <f>'V_OPS &amp; INVEST Stmt Income'!J48</f>
        <v>0</v>
      </c>
      <c r="L48" s="40" t="b">
        <f t="shared" si="3"/>
        <v>0</v>
      </c>
      <c r="M48" s="384" t="str">
        <f t="shared" si="2"/>
        <v>No</v>
      </c>
    </row>
    <row r="49" spans="1:13" x14ac:dyDescent="0.25">
      <c r="A49" s="48">
        <v>42</v>
      </c>
      <c r="B49" s="114"/>
      <c r="C49" s="114"/>
      <c r="D49" s="114">
        <f t="shared" si="0"/>
        <v>0</v>
      </c>
      <c r="E49" s="114"/>
      <c r="F49" s="101"/>
      <c r="G49" s="96">
        <f t="shared" si="1"/>
        <v>2018</v>
      </c>
      <c r="H49" s="90" t="s">
        <v>72</v>
      </c>
      <c r="I49" s="52" t="s">
        <v>54</v>
      </c>
      <c r="J49" s="233"/>
      <c r="K49" s="232">
        <f>'V_OPS &amp; INVEST Stmt Income'!J49</f>
        <v>0</v>
      </c>
      <c r="L49" s="40" t="b">
        <f t="shared" si="3"/>
        <v>0</v>
      </c>
      <c r="M49" s="384" t="str">
        <f t="shared" si="2"/>
        <v>No</v>
      </c>
    </row>
    <row r="50" spans="1:13" x14ac:dyDescent="0.25">
      <c r="A50" s="48">
        <v>43</v>
      </c>
      <c r="B50" s="114"/>
      <c r="C50" s="114"/>
      <c r="D50" s="114">
        <f t="shared" si="0"/>
        <v>0</v>
      </c>
      <c r="E50" s="114"/>
      <c r="F50" s="101"/>
      <c r="G50" s="96">
        <f t="shared" si="1"/>
        <v>2018</v>
      </c>
      <c r="H50" s="90" t="s">
        <v>73</v>
      </c>
      <c r="I50" s="52" t="s">
        <v>55</v>
      </c>
      <c r="J50" s="233"/>
      <c r="K50" s="232">
        <f>'V_OPS &amp; INVEST Stmt Income'!J50</f>
        <v>0</v>
      </c>
      <c r="L50" s="40" t="b">
        <f t="shared" si="3"/>
        <v>0</v>
      </c>
      <c r="M50" s="384" t="str">
        <f t="shared" si="2"/>
        <v>No</v>
      </c>
    </row>
    <row r="51" spans="1:13" x14ac:dyDescent="0.25">
      <c r="A51" s="48">
        <v>44</v>
      </c>
      <c r="B51" s="114"/>
      <c r="C51" s="114"/>
      <c r="D51" s="114">
        <f t="shared" si="0"/>
        <v>0</v>
      </c>
      <c r="E51" s="114"/>
      <c r="F51" s="101"/>
      <c r="G51" s="96">
        <f t="shared" si="1"/>
        <v>2018</v>
      </c>
      <c r="H51" s="90" t="s">
        <v>74</v>
      </c>
      <c r="I51" s="52" t="s">
        <v>56</v>
      </c>
      <c r="J51" s="236">
        <f>J78</f>
        <v>0</v>
      </c>
      <c r="K51" s="481">
        <f>'V_OPS &amp; INVEST Stmt Income'!J51</f>
        <v>0</v>
      </c>
      <c r="L51" s="40" t="b">
        <f>IF((COUNTBLANK(J51)),FALSE,IF((COUNTBLANK(K51)),FALSE,TRUE))</f>
        <v>1</v>
      </c>
      <c r="M51" s="384" t="str">
        <f t="shared" si="2"/>
        <v>No</v>
      </c>
    </row>
    <row r="52" spans="1:13" x14ac:dyDescent="0.25">
      <c r="A52" s="48">
        <v>45</v>
      </c>
      <c r="B52" s="114"/>
      <c r="C52" s="114"/>
      <c r="D52" s="114">
        <f t="shared" si="0"/>
        <v>0</v>
      </c>
      <c r="E52" s="114"/>
      <c r="F52" s="101"/>
      <c r="G52" s="96">
        <f t="shared" si="1"/>
        <v>2018</v>
      </c>
      <c r="H52" s="90" t="s">
        <v>75</v>
      </c>
      <c r="I52" s="52" t="s">
        <v>57</v>
      </c>
      <c r="J52" s="227">
        <f>SUM(J32:J51)</f>
        <v>0</v>
      </c>
      <c r="K52" s="226">
        <f>'V_OPS &amp; INVEST Stmt Income'!J52</f>
        <v>0</v>
      </c>
      <c r="L52" s="40" t="b">
        <f>IF((COUNTBLANK(J52)),FALSE,IF((COUNTBLANK(K52)),FALSE,TRUE))</f>
        <v>1</v>
      </c>
      <c r="M52" s="384" t="str">
        <f t="shared" si="2"/>
        <v>No</v>
      </c>
    </row>
    <row r="53" spans="1:13" x14ac:dyDescent="0.25">
      <c r="A53" s="48">
        <v>46</v>
      </c>
      <c r="B53" s="114"/>
      <c r="C53" s="114"/>
      <c r="D53" s="114">
        <f t="shared" si="0"/>
        <v>0</v>
      </c>
      <c r="E53" s="114"/>
      <c r="F53" s="101"/>
      <c r="G53" s="96">
        <f t="shared" si="1"/>
        <v>2018</v>
      </c>
      <c r="H53" s="90" t="s">
        <v>76</v>
      </c>
      <c r="I53" s="52" t="s">
        <v>58</v>
      </c>
      <c r="J53" s="237">
        <f>SUM(J31,J52)</f>
        <v>0</v>
      </c>
      <c r="K53" s="226">
        <f>'V_OPS &amp; INVEST Stmt Income'!J53</f>
        <v>0</v>
      </c>
      <c r="L53" s="40" t="b">
        <f>IF((COUNTBLANK(J53)),FALSE,IF((COUNTBLANK(K53)),FALSE,TRUE))</f>
        <v>1</v>
      </c>
      <c r="M53" s="384" t="str">
        <f t="shared" si="2"/>
        <v>No</v>
      </c>
    </row>
    <row r="54" spans="1:13" x14ac:dyDescent="0.25">
      <c r="A54" s="48">
        <v>47</v>
      </c>
      <c r="B54" s="114"/>
      <c r="C54" s="114"/>
      <c r="D54" s="114">
        <f t="shared" si="0"/>
        <v>0</v>
      </c>
      <c r="E54" s="114"/>
      <c r="F54" s="101"/>
      <c r="G54" s="96">
        <f t="shared" si="1"/>
        <v>2018</v>
      </c>
      <c r="H54" s="167"/>
      <c r="I54" s="184" t="s">
        <v>77</v>
      </c>
      <c r="J54" s="238"/>
      <c r="K54" s="493"/>
      <c r="L54" s="489" t="s">
        <v>504</v>
      </c>
      <c r="M54" s="492"/>
    </row>
    <row r="55" spans="1:13" x14ac:dyDescent="0.25">
      <c r="A55" s="48">
        <v>48</v>
      </c>
      <c r="B55" s="114"/>
      <c r="C55" s="114"/>
      <c r="D55" s="114">
        <f t="shared" si="0"/>
        <v>0</v>
      </c>
      <c r="E55" s="114"/>
      <c r="F55" s="101"/>
      <c r="G55" s="96">
        <f t="shared" si="1"/>
        <v>2018</v>
      </c>
      <c r="H55" s="168" t="s">
        <v>78</v>
      </c>
      <c r="I55" s="201"/>
      <c r="J55" s="232"/>
      <c r="K55" s="232"/>
      <c r="L55" s="40" t="b">
        <f>IF(ISBLANK(I55),IF(ISBLANK(J55),TRUE,FALSE),IF(ISBLANK(J55),FALSE,TRUE))</f>
        <v>1</v>
      </c>
      <c r="M55" s="384" t="str">
        <f t="shared" si="2"/>
        <v>No</v>
      </c>
    </row>
    <row r="56" spans="1:13" x14ac:dyDescent="0.25">
      <c r="A56" s="48">
        <v>49</v>
      </c>
      <c r="B56" s="114"/>
      <c r="C56" s="114"/>
      <c r="D56" s="114">
        <f t="shared" si="0"/>
        <v>0</v>
      </c>
      <c r="E56" s="114"/>
      <c r="F56" s="101"/>
      <c r="G56" s="96">
        <f t="shared" si="1"/>
        <v>2018</v>
      </c>
      <c r="H56" s="168" t="s">
        <v>79</v>
      </c>
      <c r="I56" s="201"/>
      <c r="J56" s="233"/>
      <c r="K56" s="232"/>
      <c r="L56" s="40" t="b">
        <f t="shared" ref="L56:L64" si="4">IF(ISBLANK(I56),IF(ISBLANK(J56),TRUE,FALSE),IF(ISBLANK(J56),FALSE,TRUE))</f>
        <v>1</v>
      </c>
      <c r="M56" s="384" t="str">
        <f t="shared" si="2"/>
        <v>No</v>
      </c>
    </row>
    <row r="57" spans="1:13" x14ac:dyDescent="0.25">
      <c r="A57" s="48">
        <v>50</v>
      </c>
      <c r="B57" s="114"/>
      <c r="C57" s="114"/>
      <c r="D57" s="114">
        <f t="shared" si="0"/>
        <v>0</v>
      </c>
      <c r="E57" s="114"/>
      <c r="F57" s="101"/>
      <c r="G57" s="96">
        <f t="shared" si="1"/>
        <v>2018</v>
      </c>
      <c r="H57" s="168" t="s">
        <v>80</v>
      </c>
      <c r="I57" s="201"/>
      <c r="J57" s="233"/>
      <c r="K57" s="232"/>
      <c r="L57" s="40" t="b">
        <f t="shared" si="4"/>
        <v>1</v>
      </c>
      <c r="M57" s="384" t="str">
        <f t="shared" si="2"/>
        <v>No</v>
      </c>
    </row>
    <row r="58" spans="1:13" x14ac:dyDescent="0.25">
      <c r="A58" s="48">
        <v>51</v>
      </c>
      <c r="B58" s="114"/>
      <c r="C58" s="114"/>
      <c r="D58" s="114">
        <f t="shared" si="0"/>
        <v>0</v>
      </c>
      <c r="E58" s="114"/>
      <c r="F58" s="101"/>
      <c r="G58" s="96">
        <f t="shared" si="1"/>
        <v>2018</v>
      </c>
      <c r="H58" s="168" t="s">
        <v>445</v>
      </c>
      <c r="I58" s="202"/>
      <c r="J58" s="233"/>
      <c r="K58" s="232"/>
      <c r="L58" s="40" t="b">
        <f t="shared" si="4"/>
        <v>1</v>
      </c>
      <c r="M58" s="384" t="str">
        <f t="shared" si="2"/>
        <v>No</v>
      </c>
    </row>
    <row r="59" spans="1:13" x14ac:dyDescent="0.25">
      <c r="A59" s="48">
        <v>52</v>
      </c>
      <c r="B59" s="114"/>
      <c r="C59" s="114"/>
      <c r="D59" s="114">
        <f t="shared" si="0"/>
        <v>0</v>
      </c>
      <c r="E59" s="114"/>
      <c r="F59" s="101"/>
      <c r="G59" s="96">
        <f t="shared" si="1"/>
        <v>2018</v>
      </c>
      <c r="H59" s="168" t="s">
        <v>446</v>
      </c>
      <c r="I59" s="202"/>
      <c r="J59" s="233"/>
      <c r="K59" s="232"/>
      <c r="L59" s="40" t="b">
        <f t="shared" si="4"/>
        <v>1</v>
      </c>
      <c r="M59" s="384" t="str">
        <f t="shared" si="2"/>
        <v>No</v>
      </c>
    </row>
    <row r="60" spans="1:13" x14ac:dyDescent="0.25">
      <c r="A60" s="48">
        <v>53</v>
      </c>
      <c r="B60" s="114"/>
      <c r="C60" s="114"/>
      <c r="D60" s="114">
        <f t="shared" si="0"/>
        <v>0</v>
      </c>
      <c r="E60" s="114"/>
      <c r="F60" s="101"/>
      <c r="G60" s="96">
        <f t="shared" si="1"/>
        <v>2018</v>
      </c>
      <c r="H60" s="168" t="s">
        <v>447</v>
      </c>
      <c r="I60" s="202"/>
      <c r="J60" s="233"/>
      <c r="K60" s="232"/>
      <c r="L60" s="40" t="b">
        <f t="shared" si="4"/>
        <v>1</v>
      </c>
      <c r="M60" s="384" t="str">
        <f t="shared" si="2"/>
        <v>No</v>
      </c>
    </row>
    <row r="61" spans="1:13" x14ac:dyDescent="0.25">
      <c r="A61" s="48">
        <v>54</v>
      </c>
      <c r="B61" s="114"/>
      <c r="C61" s="114"/>
      <c r="D61" s="114">
        <f t="shared" si="0"/>
        <v>0</v>
      </c>
      <c r="E61" s="114"/>
      <c r="F61" s="101"/>
      <c r="G61" s="96">
        <f t="shared" si="1"/>
        <v>2018</v>
      </c>
      <c r="H61" s="168" t="s">
        <v>448</v>
      </c>
      <c r="I61" s="202"/>
      <c r="J61" s="233"/>
      <c r="K61" s="232"/>
      <c r="L61" s="40" t="b">
        <f t="shared" si="4"/>
        <v>1</v>
      </c>
      <c r="M61" s="384" t="str">
        <f t="shared" si="2"/>
        <v>No</v>
      </c>
    </row>
    <row r="62" spans="1:13" x14ac:dyDescent="0.25">
      <c r="A62" s="48">
        <v>55</v>
      </c>
      <c r="B62" s="114"/>
      <c r="C62" s="114"/>
      <c r="D62" s="114">
        <f t="shared" si="0"/>
        <v>0</v>
      </c>
      <c r="E62" s="114"/>
      <c r="F62" s="101"/>
      <c r="G62" s="96">
        <f t="shared" si="1"/>
        <v>2018</v>
      </c>
      <c r="H62" s="168" t="s">
        <v>449</v>
      </c>
      <c r="I62" s="202"/>
      <c r="J62" s="233"/>
      <c r="K62" s="232"/>
      <c r="L62" s="40" t="b">
        <f t="shared" si="4"/>
        <v>1</v>
      </c>
      <c r="M62" s="384" t="str">
        <f t="shared" si="2"/>
        <v>No</v>
      </c>
    </row>
    <row r="63" spans="1:13" x14ac:dyDescent="0.25">
      <c r="A63" s="48">
        <v>56</v>
      </c>
      <c r="B63" s="114"/>
      <c r="C63" s="114"/>
      <c r="D63" s="114">
        <f t="shared" si="0"/>
        <v>0</v>
      </c>
      <c r="E63" s="114"/>
      <c r="F63" s="101"/>
      <c r="G63" s="96">
        <f t="shared" si="1"/>
        <v>2018</v>
      </c>
      <c r="H63" s="168" t="s">
        <v>450</v>
      </c>
      <c r="I63" s="202"/>
      <c r="J63" s="233"/>
      <c r="K63" s="232"/>
      <c r="L63" s="40" t="b">
        <f t="shared" si="4"/>
        <v>1</v>
      </c>
      <c r="M63" s="384" t="str">
        <f t="shared" si="2"/>
        <v>No</v>
      </c>
    </row>
    <row r="64" spans="1:13" x14ac:dyDescent="0.25">
      <c r="A64" s="48">
        <v>57</v>
      </c>
      <c r="B64" s="114"/>
      <c r="C64" s="114"/>
      <c r="D64" s="114">
        <f t="shared" si="0"/>
        <v>0</v>
      </c>
      <c r="E64" s="114"/>
      <c r="F64" s="101"/>
      <c r="G64" s="96">
        <f t="shared" si="1"/>
        <v>2018</v>
      </c>
      <c r="H64" s="168" t="s">
        <v>451</v>
      </c>
      <c r="I64" s="202"/>
      <c r="J64" s="233"/>
      <c r="K64" s="232"/>
      <c r="L64" s="40" t="b">
        <f t="shared" si="4"/>
        <v>1</v>
      </c>
      <c r="M64" s="384" t="str">
        <f t="shared" si="2"/>
        <v>No</v>
      </c>
    </row>
    <row r="65" spans="1:13" x14ac:dyDescent="0.25">
      <c r="A65" s="48">
        <v>58</v>
      </c>
      <c r="B65" s="114"/>
      <c r="C65" s="114"/>
      <c r="D65" s="114">
        <f t="shared" si="0"/>
        <v>0</v>
      </c>
      <c r="E65" s="114"/>
      <c r="F65" s="101"/>
      <c r="G65" s="96">
        <f t="shared" si="1"/>
        <v>2018</v>
      </c>
      <c r="H65" s="167" t="s">
        <v>452</v>
      </c>
      <c r="I65" s="169" t="s">
        <v>81</v>
      </c>
      <c r="J65" s="233">
        <v>0</v>
      </c>
      <c r="K65" s="232">
        <f>'V_OPS &amp; INVEST Stmt Income'!J65</f>
        <v>0</v>
      </c>
      <c r="L65" s="40" t="b">
        <f t="shared" ref="L65" si="5">IF((COUNTBLANK(J65)),FALSE,TRUE)</f>
        <v>1</v>
      </c>
      <c r="M65" s="384" t="str">
        <f t="shared" si="2"/>
        <v>No</v>
      </c>
    </row>
    <row r="66" spans="1:13" x14ac:dyDescent="0.25">
      <c r="A66" s="48">
        <v>59</v>
      </c>
      <c r="B66" s="114"/>
      <c r="C66" s="114"/>
      <c r="D66" s="114">
        <f t="shared" si="0"/>
        <v>0</v>
      </c>
      <c r="E66" s="114"/>
      <c r="F66" s="101"/>
      <c r="G66" s="96">
        <f t="shared" si="1"/>
        <v>2018</v>
      </c>
      <c r="H66" s="168" t="s">
        <v>82</v>
      </c>
      <c r="I66" s="169" t="s">
        <v>650</v>
      </c>
      <c r="J66" s="239">
        <f>SUM(J55:J65)</f>
        <v>0</v>
      </c>
      <c r="K66" s="481">
        <f>'V_OPS &amp; INVEST Stmt Income'!J66</f>
        <v>0</v>
      </c>
      <c r="L66" s="40" t="b">
        <f>IF((COUNTBLANK(J66)),FALSE,IF((COUNTBLANK(K66)),FALSE,TRUE))</f>
        <v>1</v>
      </c>
      <c r="M66" s="384" t="str">
        <f t="shared" si="2"/>
        <v>No</v>
      </c>
    </row>
    <row r="67" spans="1:13" x14ac:dyDescent="0.25">
      <c r="A67" s="48">
        <v>60</v>
      </c>
      <c r="B67" s="114"/>
      <c r="C67" s="114"/>
      <c r="D67" s="114">
        <f t="shared" si="0"/>
        <v>0</v>
      </c>
      <c r="E67" s="114"/>
      <c r="F67" s="101"/>
      <c r="G67" s="96">
        <f t="shared" si="1"/>
        <v>2018</v>
      </c>
      <c r="H67" s="168" t="s">
        <v>83</v>
      </c>
      <c r="I67" s="201"/>
      <c r="J67" s="233"/>
      <c r="K67" s="232"/>
      <c r="L67" s="40" t="b">
        <f t="shared" ref="L67:L76" si="6">IF(ISBLANK(I67),IF(ISBLANK(J67),TRUE,FALSE),IF(ISBLANK(J67),FALSE,TRUE))</f>
        <v>1</v>
      </c>
      <c r="M67" s="384" t="str">
        <f t="shared" si="2"/>
        <v>No</v>
      </c>
    </row>
    <row r="68" spans="1:13" x14ac:dyDescent="0.25">
      <c r="A68" s="48">
        <v>61</v>
      </c>
      <c r="B68" s="114"/>
      <c r="C68" s="114"/>
      <c r="D68" s="114">
        <f t="shared" si="0"/>
        <v>0</v>
      </c>
      <c r="E68" s="114"/>
      <c r="F68" s="101"/>
      <c r="G68" s="96">
        <f t="shared" si="1"/>
        <v>2018</v>
      </c>
      <c r="H68" s="168" t="s">
        <v>84</v>
      </c>
      <c r="I68" s="201"/>
      <c r="J68" s="233"/>
      <c r="K68" s="232"/>
      <c r="L68" s="40" t="b">
        <f t="shared" si="6"/>
        <v>1</v>
      </c>
      <c r="M68" s="384" t="str">
        <f t="shared" si="2"/>
        <v>No</v>
      </c>
    </row>
    <row r="69" spans="1:13" x14ac:dyDescent="0.25">
      <c r="A69" s="48">
        <v>62</v>
      </c>
      <c r="B69" s="114"/>
      <c r="C69" s="114"/>
      <c r="D69" s="114">
        <f t="shared" si="0"/>
        <v>0</v>
      </c>
      <c r="E69" s="114"/>
      <c r="F69" s="101"/>
      <c r="G69" s="96">
        <f t="shared" si="1"/>
        <v>2018</v>
      </c>
      <c r="H69" s="168" t="s">
        <v>85</v>
      </c>
      <c r="I69" s="201"/>
      <c r="J69" s="233"/>
      <c r="K69" s="232"/>
      <c r="L69" s="40" t="b">
        <f t="shared" si="6"/>
        <v>1</v>
      </c>
      <c r="M69" s="384" t="str">
        <f t="shared" si="2"/>
        <v>No</v>
      </c>
    </row>
    <row r="70" spans="1:13" x14ac:dyDescent="0.25">
      <c r="A70" s="48">
        <v>63</v>
      </c>
      <c r="B70" s="114"/>
      <c r="C70" s="114"/>
      <c r="D70" s="114">
        <f t="shared" si="0"/>
        <v>0</v>
      </c>
      <c r="E70" s="114"/>
      <c r="F70" s="101"/>
      <c r="G70" s="96">
        <f t="shared" si="1"/>
        <v>2018</v>
      </c>
      <c r="H70" s="168" t="s">
        <v>453</v>
      </c>
      <c r="I70" s="202"/>
      <c r="J70" s="233"/>
      <c r="K70" s="232"/>
      <c r="L70" s="40" t="b">
        <f t="shared" si="6"/>
        <v>1</v>
      </c>
      <c r="M70" s="384" t="str">
        <f t="shared" si="2"/>
        <v>No</v>
      </c>
    </row>
    <row r="71" spans="1:13" x14ac:dyDescent="0.25">
      <c r="A71" s="48">
        <v>64</v>
      </c>
      <c r="B71" s="114"/>
      <c r="C71" s="114"/>
      <c r="D71" s="114">
        <f t="shared" si="0"/>
        <v>0</v>
      </c>
      <c r="E71" s="114"/>
      <c r="F71" s="101"/>
      <c r="G71" s="96">
        <f t="shared" si="1"/>
        <v>2018</v>
      </c>
      <c r="H71" s="168" t="s">
        <v>454</v>
      </c>
      <c r="I71" s="202"/>
      <c r="J71" s="233"/>
      <c r="K71" s="232"/>
      <c r="L71" s="40" t="b">
        <f t="shared" si="6"/>
        <v>1</v>
      </c>
      <c r="M71" s="384" t="str">
        <f t="shared" si="2"/>
        <v>No</v>
      </c>
    </row>
    <row r="72" spans="1:13" x14ac:dyDescent="0.25">
      <c r="A72" s="48">
        <v>65</v>
      </c>
      <c r="B72" s="114"/>
      <c r="C72" s="114"/>
      <c r="D72" s="114">
        <f t="shared" si="0"/>
        <v>0</v>
      </c>
      <c r="E72" s="114"/>
      <c r="F72" s="101"/>
      <c r="G72" s="96">
        <f t="shared" si="1"/>
        <v>2018</v>
      </c>
      <c r="H72" s="168" t="s">
        <v>455</v>
      </c>
      <c r="I72" s="202"/>
      <c r="J72" s="233"/>
      <c r="K72" s="232"/>
      <c r="L72" s="40" t="b">
        <f t="shared" si="6"/>
        <v>1</v>
      </c>
      <c r="M72" s="384" t="str">
        <f t="shared" si="2"/>
        <v>No</v>
      </c>
    </row>
    <row r="73" spans="1:13" x14ac:dyDescent="0.25">
      <c r="A73" s="48">
        <v>66</v>
      </c>
      <c r="B73" s="114"/>
      <c r="C73" s="114"/>
      <c r="D73" s="114">
        <f t="shared" si="0"/>
        <v>0</v>
      </c>
      <c r="E73" s="114"/>
      <c r="F73" s="101"/>
      <c r="G73" s="96">
        <f t="shared" si="1"/>
        <v>2018</v>
      </c>
      <c r="H73" s="168" t="s">
        <v>456</v>
      </c>
      <c r="I73" s="202"/>
      <c r="J73" s="233"/>
      <c r="K73" s="232"/>
      <c r="L73" s="40" t="b">
        <f t="shared" si="6"/>
        <v>1</v>
      </c>
      <c r="M73" s="384" t="str">
        <f t="shared" ref="M73:M78" si="7">IF($M$6="All 'Yes'","Yes","No")</f>
        <v>No</v>
      </c>
    </row>
    <row r="74" spans="1:13" x14ac:dyDescent="0.25">
      <c r="A74" s="48">
        <v>67</v>
      </c>
      <c r="B74" s="114"/>
      <c r="C74" s="114"/>
      <c r="D74" s="114">
        <f>IF($M74="Yes",1,0)</f>
        <v>0</v>
      </c>
      <c r="E74" s="114"/>
      <c r="F74" s="101"/>
      <c r="G74" s="96">
        <f>$G$8</f>
        <v>2018</v>
      </c>
      <c r="H74" s="168" t="s">
        <v>457</v>
      </c>
      <c r="I74" s="202"/>
      <c r="J74" s="233"/>
      <c r="K74" s="232"/>
      <c r="L74" s="40" t="b">
        <f t="shared" si="6"/>
        <v>1</v>
      </c>
      <c r="M74" s="384" t="str">
        <f t="shared" si="7"/>
        <v>No</v>
      </c>
    </row>
    <row r="75" spans="1:13" x14ac:dyDescent="0.25">
      <c r="A75" s="48">
        <v>68</v>
      </c>
      <c r="B75" s="114"/>
      <c r="C75" s="114"/>
      <c r="D75" s="114">
        <f>IF($M75="Yes",1,0)</f>
        <v>0</v>
      </c>
      <c r="E75" s="114"/>
      <c r="F75" s="101"/>
      <c r="G75" s="96">
        <f>$G$8</f>
        <v>2018</v>
      </c>
      <c r="H75" s="168" t="s">
        <v>458</v>
      </c>
      <c r="I75" s="202"/>
      <c r="J75" s="233"/>
      <c r="K75" s="232"/>
      <c r="L75" s="40" t="b">
        <f t="shared" si="6"/>
        <v>1</v>
      </c>
      <c r="M75" s="384" t="str">
        <f t="shared" si="7"/>
        <v>No</v>
      </c>
    </row>
    <row r="76" spans="1:13" x14ac:dyDescent="0.25">
      <c r="A76" s="48">
        <v>69</v>
      </c>
      <c r="B76" s="114"/>
      <c r="C76" s="114"/>
      <c r="D76" s="114">
        <f>IF($M76="Yes",1,0)</f>
        <v>0</v>
      </c>
      <c r="E76" s="114"/>
      <c r="F76" s="101"/>
      <c r="G76" s="96">
        <f>$G$8</f>
        <v>2018</v>
      </c>
      <c r="H76" s="168" t="s">
        <v>459</v>
      </c>
      <c r="I76" s="202"/>
      <c r="J76" s="233"/>
      <c r="K76" s="232"/>
      <c r="L76" s="40" t="b">
        <f t="shared" si="6"/>
        <v>1</v>
      </c>
      <c r="M76" s="384" t="str">
        <f t="shared" si="7"/>
        <v>No</v>
      </c>
    </row>
    <row r="77" spans="1:13" x14ac:dyDescent="0.25">
      <c r="A77" s="48">
        <v>70</v>
      </c>
      <c r="B77" s="114"/>
      <c r="C77" s="114"/>
      <c r="D77" s="114">
        <f>IF($M77="Yes",1,0)</f>
        <v>0</v>
      </c>
      <c r="E77" s="114"/>
      <c r="F77" s="101"/>
      <c r="G77" s="96">
        <f>$G$8</f>
        <v>2018</v>
      </c>
      <c r="H77" s="167" t="s">
        <v>88</v>
      </c>
      <c r="I77" s="169" t="s">
        <v>86</v>
      </c>
      <c r="J77" s="233">
        <v>0</v>
      </c>
      <c r="K77" s="232">
        <f>'V_OPS &amp; INVEST Stmt Income'!J77</f>
        <v>0</v>
      </c>
      <c r="L77" s="40" t="b">
        <f t="shared" ref="L77" si="8">IF((COUNTBLANK(J77)),FALSE,TRUE)</f>
        <v>1</v>
      </c>
      <c r="M77" s="384" t="str">
        <f t="shared" si="7"/>
        <v>No</v>
      </c>
    </row>
    <row r="78" spans="1:13" x14ac:dyDescent="0.25">
      <c r="A78" s="48">
        <v>71</v>
      </c>
      <c r="B78" s="114"/>
      <c r="C78" s="114"/>
      <c r="D78" s="114">
        <f>IF($M78="Yes",1,0)</f>
        <v>0</v>
      </c>
      <c r="E78" s="114"/>
      <c r="F78" s="101"/>
      <c r="G78" s="97">
        <f>$G$8</f>
        <v>2018</v>
      </c>
      <c r="H78" s="168" t="s">
        <v>87</v>
      </c>
      <c r="I78" s="169" t="s">
        <v>651</v>
      </c>
      <c r="J78" s="239">
        <f>SUM(J67:J77)</f>
        <v>0</v>
      </c>
      <c r="K78" s="481">
        <f>'V_OPS &amp; INVEST Stmt Income'!J78</f>
        <v>0</v>
      </c>
      <c r="L78" s="40" t="b">
        <f>IF((COUNTBLANK(J78)),FALSE,IF((COUNTBLANK(K78)),FALSE,TRUE))</f>
        <v>1</v>
      </c>
      <c r="M78" s="384" t="str">
        <f t="shared" si="7"/>
        <v>No</v>
      </c>
    </row>
    <row r="79" spans="1:13" x14ac:dyDescent="0.25">
      <c r="M79" s="44"/>
    </row>
  </sheetData>
  <sheetProtection algorithmName="SHA-512" hashValue="FDKCgQPJhtyGZNqD9P7TLePRA1dlhNSQlsK5h7CKZGDO0Zl72CePK6fdYPeXMTmPYnXqS4VJpdq4o5iiY3PxCQ==" saltValue="f/1GJEsvB2fbtTBgLhm74Q==" spinCount="100000" sheet="1" selectLockedCells="1"/>
  <mergeCells count="12">
    <mergeCell ref="B5:B6"/>
    <mergeCell ref="A5:A6"/>
    <mergeCell ref="I5:I6"/>
    <mergeCell ref="G2:M2"/>
    <mergeCell ref="L5:L6"/>
    <mergeCell ref="C5:C6"/>
    <mergeCell ref="D5:D6"/>
    <mergeCell ref="E5:E6"/>
    <mergeCell ref="F5:F6"/>
    <mergeCell ref="G5:G6"/>
    <mergeCell ref="H5:H6"/>
    <mergeCell ref="G3:M3"/>
  </mergeCells>
  <conditionalFormatting sqref="L10:L13 L78 L55:L64 L66:L76">
    <cfRule type="cellIs" dxfId="179" priority="33" operator="equal">
      <formula>TRUE</formula>
    </cfRule>
    <cfRule type="cellIs" dxfId="178" priority="34" stopIfTrue="1" operator="equal">
      <formula>FALSE</formula>
    </cfRule>
  </conditionalFormatting>
  <conditionalFormatting sqref="L32 L51:L53">
    <cfRule type="cellIs" dxfId="177" priority="21" operator="equal">
      <formula>TRUE</formula>
    </cfRule>
    <cfRule type="cellIs" dxfId="176" priority="22" stopIfTrue="1" operator="equal">
      <formula>FALSE</formula>
    </cfRule>
  </conditionalFormatting>
  <conditionalFormatting sqref="L14">
    <cfRule type="cellIs" dxfId="175" priority="31" operator="equal">
      <formula>TRUE</formula>
    </cfRule>
    <cfRule type="cellIs" dxfId="174" priority="32" stopIfTrue="1" operator="equal">
      <formula>FALSE</formula>
    </cfRule>
  </conditionalFormatting>
  <conditionalFormatting sqref="L24">
    <cfRule type="cellIs" dxfId="173" priority="25" operator="equal">
      <formula>TRUE</formula>
    </cfRule>
    <cfRule type="cellIs" dxfId="172" priority="26" stopIfTrue="1" operator="equal">
      <formula>FALSE</formula>
    </cfRule>
  </conditionalFormatting>
  <conditionalFormatting sqref="L26:L27 L29">
    <cfRule type="cellIs" dxfId="171" priority="23" operator="equal">
      <formula>TRUE</formula>
    </cfRule>
    <cfRule type="cellIs" dxfId="170" priority="24" stopIfTrue="1" operator="equal">
      <formula>FALSE</formula>
    </cfRule>
  </conditionalFormatting>
  <conditionalFormatting sqref="L33:L50">
    <cfRule type="cellIs" dxfId="169" priority="9" operator="equal">
      <formula>TRUE</formula>
    </cfRule>
    <cfRule type="cellIs" dxfId="168" priority="10" stopIfTrue="1" operator="equal">
      <formula>FALSE</formula>
    </cfRule>
  </conditionalFormatting>
  <conditionalFormatting sqref="L16:L20">
    <cfRule type="cellIs" dxfId="167" priority="15" operator="equal">
      <formula>TRUE</formula>
    </cfRule>
    <cfRule type="cellIs" dxfId="166" priority="16" stopIfTrue="1" operator="equal">
      <formula>FALSE</formula>
    </cfRule>
  </conditionalFormatting>
  <conditionalFormatting sqref="L22:L23">
    <cfRule type="cellIs" dxfId="165" priority="13" operator="equal">
      <formula>TRUE</formula>
    </cfRule>
    <cfRule type="cellIs" dxfId="164" priority="14" stopIfTrue="1" operator="equal">
      <formula>FALSE</formula>
    </cfRule>
  </conditionalFormatting>
  <conditionalFormatting sqref="L31">
    <cfRule type="cellIs" dxfId="163" priority="11" operator="equal">
      <formula>TRUE</formula>
    </cfRule>
    <cfRule type="cellIs" dxfId="162" priority="12" stopIfTrue="1" operator="equal">
      <formula>FALSE</formula>
    </cfRule>
  </conditionalFormatting>
  <conditionalFormatting sqref="L65">
    <cfRule type="cellIs" dxfId="161" priority="5" operator="equal">
      <formula>TRUE</formula>
    </cfRule>
    <cfRule type="cellIs" dxfId="160" priority="6" stopIfTrue="1" operator="equal">
      <formula>FALSE</formula>
    </cfRule>
  </conditionalFormatting>
  <conditionalFormatting sqref="L77">
    <cfRule type="cellIs" dxfId="159" priority="3" operator="equal">
      <formula>TRUE</formula>
    </cfRule>
    <cfRule type="cellIs" dxfId="158" priority="4" stopIfTrue="1" operator="equal">
      <formula>FALSE</formula>
    </cfRule>
  </conditionalFormatting>
  <conditionalFormatting sqref="L28">
    <cfRule type="cellIs" dxfId="157" priority="1" operator="equal">
      <formula>TRUE</formula>
    </cfRule>
    <cfRule type="cellIs" dxfId="156" priority="2" stopIfTrue="1" operator="equal">
      <formula>FALSE</formula>
    </cfRule>
  </conditionalFormatting>
  <dataValidations count="6">
    <dataValidation type="whole" allowBlank="1" showInputMessage="1" showErrorMessage="1" error="Must be a whole number. " sqref="K30 M79 K25 K9 J8:K8 K79:K1048576 J19:J21 J24:J25 J27:J30 K15 K21 J14:J15 J32 J78:J1048576 J66 J54:K54">
      <formula1>-999999999999</formula1>
      <formula2>999999999999</formula2>
    </dataValidation>
    <dataValidation allowBlank="1" showInputMessage="1" showErrorMessage="1" error="Must be a whole number. " sqref="L15:M15 L21:M21 L25:M25 L30:M30 M5 J5:K6 L8:M9 L54:M54"/>
    <dataValidation type="whole" allowBlank="1" showInputMessage="1" showErrorMessage="1" error="Must be whole numbers. " sqref="J9:J13 K32:K53 J31:K31 K26:K29 J22:J23 J26 J16:J18 K10:K14 K22:K24 K16:K20 J33:J53 K55:K78 J55:J65 J67:J77">
      <formula1>-999999999999</formula1>
      <formula2>999999999999</formula2>
    </dataValidation>
    <dataValidation type="list" allowBlank="1" showInputMessage="1" showErrorMessage="1" sqref="M6">
      <formula1>"As Set, All 'Yes'"</formula1>
    </dataValidation>
    <dataValidation type="list" allowBlank="1" showInputMessage="1" showErrorMessage="1" error="Must be a whole number. " sqref="M10:M14 M16:M20 M22:M24 M26:M29 M31:M53 M55:M78">
      <formula1>"Yes, No"</formula1>
    </dataValidation>
    <dataValidation type="list" allowBlank="1" showInputMessage="1" showErrorMessage="1" error="Select a year from the drop-down menu" sqref="G8">
      <formula1>$O$8:$O$19</formula1>
    </dataValidation>
  </dataValidations>
  <pageMargins left="0.7" right="0.7" top="0.75" bottom="0.75" header="0.3" footer="0.3"/>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pane ySplit="6" topLeftCell="A7" activePane="bottomLeft" state="frozen"/>
      <selection activeCell="A2" sqref="A2"/>
      <selection pane="bottomLeft" activeCell="I16" sqref="I16"/>
    </sheetView>
  </sheetViews>
  <sheetFormatPr defaultColWidth="13" defaultRowHeight="15" x14ac:dyDescent="0.25"/>
  <cols>
    <col min="1" max="1" width="8.7109375" style="41" hidden="1" customWidth="1"/>
    <col min="2" max="2" width="17.7109375" style="41" hidden="1" customWidth="1"/>
    <col min="3" max="3" width="7.85546875" style="41" hidden="1" customWidth="1"/>
    <col min="4" max="4" width="7.28515625" style="41" hidden="1" customWidth="1"/>
    <col min="5" max="5" width="8.140625" style="41" hidden="1" customWidth="1"/>
    <col min="6" max="6" width="8" style="41" hidden="1" customWidth="1"/>
    <col min="7" max="8" width="10.7109375" style="41" customWidth="1"/>
    <col min="9" max="9" width="44.85546875" style="41" customWidth="1"/>
    <col min="10" max="14" width="18.7109375" style="44" customWidth="1"/>
    <col min="15" max="15" width="12.7109375" style="44" customWidth="1"/>
    <col min="16" max="16" width="9.42578125" style="41" customWidth="1"/>
    <col min="17" max="17" width="13" style="41" customWidth="1"/>
    <col min="18" max="16384" width="13" style="41"/>
  </cols>
  <sheetData>
    <row r="1" spans="1:16" ht="15" customHeight="1" x14ac:dyDescent="0.25"/>
    <row r="2" spans="1:16" ht="23.25" x14ac:dyDescent="0.25">
      <c r="A2" s="98"/>
      <c r="B2" s="98"/>
      <c r="C2" s="98"/>
      <c r="D2" s="98"/>
      <c r="E2" s="98"/>
      <c r="F2" s="100"/>
      <c r="G2" s="542" t="s">
        <v>283</v>
      </c>
      <c r="H2" s="542"/>
      <c r="I2" s="542"/>
      <c r="J2" s="542"/>
      <c r="K2" s="542"/>
      <c r="L2" s="542"/>
      <c r="M2" s="542"/>
      <c r="N2" s="542"/>
      <c r="O2" s="542"/>
      <c r="P2" s="542"/>
    </row>
    <row r="3" spans="1:16" ht="20.25" x14ac:dyDescent="0.25">
      <c r="A3" s="98"/>
      <c r="B3" s="98"/>
      <c r="C3" s="98"/>
      <c r="D3" s="98"/>
      <c r="E3" s="98"/>
      <c r="F3" s="100"/>
      <c r="G3" s="548" t="s">
        <v>89</v>
      </c>
      <c r="H3" s="548"/>
      <c r="I3" s="548"/>
      <c r="J3" s="548"/>
      <c r="K3" s="548"/>
      <c r="L3" s="548"/>
      <c r="M3" s="548"/>
      <c r="N3" s="548"/>
      <c r="O3" s="548"/>
      <c r="P3" s="548"/>
    </row>
    <row r="4" spans="1:16" ht="20.25" x14ac:dyDescent="0.25">
      <c r="A4" s="104"/>
      <c r="B4" s="105" t="s">
        <v>549</v>
      </c>
      <c r="C4" s="105"/>
      <c r="D4" s="105"/>
      <c r="E4" s="105"/>
      <c r="F4" s="106"/>
      <c r="G4" s="42"/>
      <c r="H4" s="42"/>
      <c r="I4" s="42"/>
      <c r="J4" s="43"/>
      <c r="K4" s="43"/>
    </row>
    <row r="5" spans="1:16" ht="45" x14ac:dyDescent="0.25">
      <c r="A5" s="539" t="s">
        <v>555</v>
      </c>
      <c r="B5" s="538" t="s">
        <v>556</v>
      </c>
      <c r="C5" s="538" t="s">
        <v>557</v>
      </c>
      <c r="D5" s="538" t="s">
        <v>558</v>
      </c>
      <c r="E5" s="538" t="s">
        <v>559</v>
      </c>
      <c r="F5" s="538" t="s">
        <v>560</v>
      </c>
      <c r="G5" s="549" t="s">
        <v>200</v>
      </c>
      <c r="H5" s="546" t="s">
        <v>561</v>
      </c>
      <c r="I5" s="540" t="s">
        <v>562</v>
      </c>
      <c r="J5" s="552" t="s">
        <v>479</v>
      </c>
      <c r="K5" s="552" t="s">
        <v>477</v>
      </c>
      <c r="L5" s="552" t="s">
        <v>478</v>
      </c>
      <c r="M5" s="150" t="s">
        <v>480</v>
      </c>
      <c r="N5" s="150" t="s">
        <v>481</v>
      </c>
      <c r="O5" s="543" t="s">
        <v>427</v>
      </c>
      <c r="P5" s="111" t="s">
        <v>558</v>
      </c>
    </row>
    <row r="6" spans="1:16" ht="15.75" customHeight="1" x14ac:dyDescent="0.25">
      <c r="A6" s="539"/>
      <c r="B6" s="538"/>
      <c r="C6" s="538"/>
      <c r="D6" s="538"/>
      <c r="E6" s="538"/>
      <c r="F6" s="538"/>
      <c r="G6" s="550"/>
      <c r="H6" s="551"/>
      <c r="I6" s="541"/>
      <c r="J6" s="553"/>
      <c r="K6" s="553"/>
      <c r="L6" s="554"/>
      <c r="M6" s="115">
        <f>IF(COUNTBLANK($G$8),"",$G$8)</f>
        <v>2018</v>
      </c>
      <c r="N6" s="115">
        <f>IF(COUNTBLANK($G$8),"",$G$8-1)</f>
        <v>2017</v>
      </c>
      <c r="O6" s="544"/>
      <c r="P6" s="385" t="s">
        <v>565</v>
      </c>
    </row>
    <row r="7" spans="1:16" ht="2.25" hidden="1" customHeight="1" x14ac:dyDescent="0.25">
      <c r="A7" s="94" t="s">
        <v>631</v>
      </c>
      <c r="B7" s="94" t="s">
        <v>550</v>
      </c>
      <c r="C7" s="94" t="s">
        <v>552</v>
      </c>
      <c r="D7" s="94" t="s">
        <v>551</v>
      </c>
      <c r="E7" s="94" t="s">
        <v>553</v>
      </c>
      <c r="F7" s="94" t="s">
        <v>554</v>
      </c>
      <c r="G7" s="117" t="s">
        <v>563</v>
      </c>
      <c r="H7" s="118" t="s">
        <v>426</v>
      </c>
      <c r="I7" s="119" t="s">
        <v>628</v>
      </c>
      <c r="J7" s="119" t="s">
        <v>545</v>
      </c>
      <c r="K7" s="119" t="s">
        <v>546</v>
      </c>
      <c r="L7" s="119" t="s">
        <v>547</v>
      </c>
      <c r="M7" s="120" t="s">
        <v>567</v>
      </c>
      <c r="N7" s="120" t="s">
        <v>568</v>
      </c>
      <c r="O7" s="102" t="s">
        <v>428</v>
      </c>
      <c r="P7" s="386" t="s">
        <v>564</v>
      </c>
    </row>
    <row r="8" spans="1:16" ht="15.75" customHeight="1" x14ac:dyDescent="0.25">
      <c r="A8" s="107">
        <v>1</v>
      </c>
      <c r="B8" s="114"/>
      <c r="C8" s="114"/>
      <c r="D8" s="114">
        <f t="shared" ref="D8:D16" si="0">IF($P8="Yes",1,0)</f>
        <v>0</v>
      </c>
      <c r="E8" s="114"/>
      <c r="F8" s="101"/>
      <c r="G8" s="89">
        <f>'OPS &amp; INVEST Stmt Income'!$G$8</f>
        <v>2018</v>
      </c>
      <c r="H8" s="59">
        <v>1</v>
      </c>
      <c r="I8" s="58" t="s">
        <v>460</v>
      </c>
      <c r="J8" s="282"/>
      <c r="K8" s="213"/>
      <c r="L8" s="213"/>
      <c r="M8" s="214">
        <f t="shared" ref="M8:M14" si="1">SUM(J8:L8)</f>
        <v>0</v>
      </c>
      <c r="N8" s="232"/>
      <c r="O8" s="40" t="b">
        <f>IF(J8+K8+L8=M8,TRUE)</f>
        <v>1</v>
      </c>
      <c r="P8" s="384" t="str">
        <f t="shared" ref="P8:P27" si="2">IF($P$6="All 'Yes'","Yes","No")</f>
        <v>No</v>
      </c>
    </row>
    <row r="9" spans="1:16" ht="15.75" x14ac:dyDescent="0.25">
      <c r="A9" s="48">
        <v>2</v>
      </c>
      <c r="B9" s="114"/>
      <c r="C9" s="114"/>
      <c r="D9" s="114">
        <f t="shared" si="0"/>
        <v>0</v>
      </c>
      <c r="E9" s="114"/>
      <c r="F9" s="101"/>
      <c r="G9" s="57">
        <f>$G$8</f>
        <v>2018</v>
      </c>
      <c r="H9" s="45">
        <v>2</v>
      </c>
      <c r="I9" s="46" t="s">
        <v>90</v>
      </c>
      <c r="J9" s="213"/>
      <c r="K9" s="213"/>
      <c r="L9" s="213"/>
      <c r="M9" s="214">
        <f t="shared" si="1"/>
        <v>0</v>
      </c>
      <c r="N9" s="232"/>
      <c r="O9" s="40" t="b">
        <f t="shared" ref="O9:O26" si="3">IF(J9+K9+L9=M9,TRUE)</f>
        <v>1</v>
      </c>
      <c r="P9" s="384" t="str">
        <f t="shared" si="2"/>
        <v>No</v>
      </c>
    </row>
    <row r="10" spans="1:16" ht="15.75" customHeight="1" x14ac:dyDescent="0.25">
      <c r="A10" s="48">
        <v>3</v>
      </c>
      <c r="B10" s="114"/>
      <c r="C10" s="114"/>
      <c r="D10" s="114">
        <f t="shared" si="0"/>
        <v>0</v>
      </c>
      <c r="E10" s="114"/>
      <c r="F10" s="101"/>
      <c r="G10" s="57">
        <f t="shared" ref="G10:G27" si="4">$G$8</f>
        <v>2018</v>
      </c>
      <c r="H10" s="45">
        <v>3</v>
      </c>
      <c r="I10" s="47" t="s">
        <v>91</v>
      </c>
      <c r="J10" s="213"/>
      <c r="K10" s="213"/>
      <c r="L10" s="213"/>
      <c r="M10" s="214">
        <f t="shared" si="1"/>
        <v>0</v>
      </c>
      <c r="N10" s="232"/>
      <c r="O10" s="40" t="b">
        <f t="shared" si="3"/>
        <v>1</v>
      </c>
      <c r="P10" s="384" t="str">
        <f t="shared" si="2"/>
        <v>No</v>
      </c>
    </row>
    <row r="11" spans="1:16" ht="15.75" x14ac:dyDescent="0.25">
      <c r="A11" s="48">
        <v>4</v>
      </c>
      <c r="B11" s="114"/>
      <c r="C11" s="114"/>
      <c r="D11" s="114">
        <f t="shared" si="0"/>
        <v>0</v>
      </c>
      <c r="E11" s="114"/>
      <c r="F11" s="101"/>
      <c r="G11" s="57">
        <f t="shared" si="4"/>
        <v>2018</v>
      </c>
      <c r="H11" s="45">
        <v>4</v>
      </c>
      <c r="I11" s="47" t="s">
        <v>92</v>
      </c>
      <c r="J11" s="213"/>
      <c r="K11" s="213"/>
      <c r="L11" s="213"/>
      <c r="M11" s="214">
        <f t="shared" si="1"/>
        <v>0</v>
      </c>
      <c r="N11" s="232"/>
      <c r="O11" s="40" t="b">
        <f t="shared" si="3"/>
        <v>1</v>
      </c>
      <c r="P11" s="384" t="str">
        <f t="shared" si="2"/>
        <v>No</v>
      </c>
    </row>
    <row r="12" spans="1:16" ht="15.75" x14ac:dyDescent="0.25">
      <c r="A12" s="48">
        <v>5</v>
      </c>
      <c r="B12" s="114"/>
      <c r="C12" s="114"/>
      <c r="D12" s="114">
        <f t="shared" si="0"/>
        <v>0</v>
      </c>
      <c r="E12" s="114"/>
      <c r="F12" s="101"/>
      <c r="G12" s="57">
        <f t="shared" si="4"/>
        <v>2018</v>
      </c>
      <c r="H12" s="45">
        <v>5</v>
      </c>
      <c r="I12" s="47" t="s">
        <v>93</v>
      </c>
      <c r="J12" s="213"/>
      <c r="K12" s="213"/>
      <c r="L12" s="213"/>
      <c r="M12" s="214">
        <f t="shared" si="1"/>
        <v>0</v>
      </c>
      <c r="N12" s="232"/>
      <c r="O12" s="40" t="b">
        <f t="shared" si="3"/>
        <v>1</v>
      </c>
      <c r="P12" s="384" t="str">
        <f t="shared" si="2"/>
        <v>No</v>
      </c>
    </row>
    <row r="13" spans="1:16" ht="15.75" x14ac:dyDescent="0.25">
      <c r="A13" s="48">
        <v>6</v>
      </c>
      <c r="B13" s="114"/>
      <c r="C13" s="114"/>
      <c r="D13" s="114">
        <f t="shared" si="0"/>
        <v>0</v>
      </c>
      <c r="E13" s="114"/>
      <c r="F13" s="101"/>
      <c r="G13" s="57">
        <f t="shared" si="4"/>
        <v>2018</v>
      </c>
      <c r="H13" s="45">
        <v>6</v>
      </c>
      <c r="I13" s="47" t="s">
        <v>94</v>
      </c>
      <c r="J13" s="214">
        <f>J27</f>
        <v>0</v>
      </c>
      <c r="K13" s="214">
        <f t="shared" ref="K13:L13" si="5">K27</f>
        <v>0</v>
      </c>
      <c r="L13" s="214">
        <f t="shared" si="5"/>
        <v>0</v>
      </c>
      <c r="M13" s="214">
        <f t="shared" si="1"/>
        <v>0</v>
      </c>
      <c r="N13" s="232"/>
      <c r="O13" s="40" t="b">
        <f t="shared" si="3"/>
        <v>1</v>
      </c>
      <c r="P13" s="384" t="str">
        <f t="shared" si="2"/>
        <v>No</v>
      </c>
    </row>
    <row r="14" spans="1:16" ht="15.75" x14ac:dyDescent="0.25">
      <c r="A14" s="48">
        <v>7</v>
      </c>
      <c r="B14" s="114"/>
      <c r="C14" s="114"/>
      <c r="D14" s="114">
        <f t="shared" si="0"/>
        <v>0</v>
      </c>
      <c r="E14" s="114"/>
      <c r="F14" s="101"/>
      <c r="G14" s="57">
        <f t="shared" si="4"/>
        <v>2018</v>
      </c>
      <c r="H14" s="45">
        <v>7</v>
      </c>
      <c r="I14" s="47" t="s">
        <v>95</v>
      </c>
      <c r="J14" s="215">
        <f>SUM(J8:J13)</f>
        <v>0</v>
      </c>
      <c r="K14" s="215">
        <f t="shared" ref="K14:L14" si="6">SUM(K8:K13)</f>
        <v>0</v>
      </c>
      <c r="L14" s="215">
        <f t="shared" si="6"/>
        <v>0</v>
      </c>
      <c r="M14" s="215">
        <f t="shared" si="1"/>
        <v>0</v>
      </c>
      <c r="N14" s="481">
        <f>'V_OPS &amp; INVEST Part 1A'!M14</f>
        <v>0</v>
      </c>
      <c r="O14" s="40" t="b">
        <f t="shared" si="3"/>
        <v>1</v>
      </c>
      <c r="P14" s="384" t="str">
        <f t="shared" si="2"/>
        <v>No</v>
      </c>
    </row>
    <row r="15" spans="1:16" ht="15.75" x14ac:dyDescent="0.25">
      <c r="A15" s="48">
        <v>8</v>
      </c>
      <c r="B15" s="114"/>
      <c r="C15" s="114"/>
      <c r="D15" s="114">
        <f t="shared" si="0"/>
        <v>0</v>
      </c>
      <c r="E15" s="114"/>
      <c r="F15" s="101"/>
      <c r="G15" s="57">
        <f t="shared" si="4"/>
        <v>2018</v>
      </c>
      <c r="H15" s="45"/>
      <c r="I15" s="185" t="s">
        <v>96</v>
      </c>
      <c r="J15" s="186"/>
      <c r="K15" s="187"/>
      <c r="L15" s="187"/>
      <c r="M15" s="216"/>
      <c r="N15" s="241"/>
      <c r="O15" s="491" t="b">
        <v>1</v>
      </c>
      <c r="P15" s="492"/>
    </row>
    <row r="16" spans="1:16" ht="15.75" x14ac:dyDescent="0.25">
      <c r="A16" s="48">
        <v>9</v>
      </c>
      <c r="B16" s="114"/>
      <c r="C16" s="114"/>
      <c r="D16" s="114">
        <f t="shared" si="0"/>
        <v>0</v>
      </c>
      <c r="E16" s="114"/>
      <c r="F16" s="101"/>
      <c r="G16" s="57">
        <f t="shared" si="4"/>
        <v>2018</v>
      </c>
      <c r="H16" s="45" t="s">
        <v>97</v>
      </c>
      <c r="I16" s="204"/>
      <c r="J16" s="213"/>
      <c r="K16" s="213"/>
      <c r="L16" s="213">
        <v>0</v>
      </c>
      <c r="M16" s="217">
        <f>SUM(J16:L16)</f>
        <v>0</v>
      </c>
      <c r="N16" s="232"/>
      <c r="O16" s="40" t="b">
        <f>IF(ISBLANK(I16),IF(M16=0,TRUE,FALSE),IF(J16+K16+L16=M16,IF(M16&gt;=0,TRUE,FALSE),FALSE))</f>
        <v>1</v>
      </c>
      <c r="P16" s="384" t="str">
        <f t="shared" si="2"/>
        <v>No</v>
      </c>
    </row>
    <row r="17" spans="1:16" ht="15.75" x14ac:dyDescent="0.25">
      <c r="A17" s="48">
        <v>10</v>
      </c>
      <c r="B17" s="114"/>
      <c r="C17" s="114"/>
      <c r="D17" s="114">
        <f>IF($P17="Yes",1,0)</f>
        <v>0</v>
      </c>
      <c r="E17" s="114"/>
      <c r="F17" s="101"/>
      <c r="G17" s="57">
        <f t="shared" si="4"/>
        <v>2018</v>
      </c>
      <c r="H17" s="45" t="s">
        <v>98</v>
      </c>
      <c r="I17" s="204"/>
      <c r="J17" s="213"/>
      <c r="K17" s="213"/>
      <c r="L17" s="213"/>
      <c r="M17" s="214">
        <f t="shared" ref="M17:M25" si="7">SUM(J17:L17)</f>
        <v>0</v>
      </c>
      <c r="N17" s="232"/>
      <c r="O17" s="40" t="b">
        <f t="shared" ref="O17:O25" si="8">IF(ISBLANK(I17),IF(M17=0,TRUE,FALSE),IF(J17+K17+L17=M17,IF(M17&gt;0,TRUE,FALSE),FALSE))</f>
        <v>1</v>
      </c>
      <c r="P17" s="384" t="str">
        <f t="shared" si="2"/>
        <v>No</v>
      </c>
    </row>
    <row r="18" spans="1:16" ht="15.75" x14ac:dyDescent="0.25">
      <c r="A18" s="48">
        <v>11</v>
      </c>
      <c r="B18" s="114"/>
      <c r="C18" s="114"/>
      <c r="D18" s="114">
        <f t="shared" ref="D18:D27" si="9">IF($P18="Yes",1,0)</f>
        <v>0</v>
      </c>
      <c r="E18" s="114"/>
      <c r="F18" s="101"/>
      <c r="G18" s="57">
        <f t="shared" si="4"/>
        <v>2018</v>
      </c>
      <c r="H18" s="45" t="s">
        <v>99</v>
      </c>
      <c r="I18" s="205"/>
      <c r="J18" s="213"/>
      <c r="K18" s="213"/>
      <c r="L18" s="213"/>
      <c r="M18" s="214">
        <f t="shared" si="7"/>
        <v>0</v>
      </c>
      <c r="N18" s="232"/>
      <c r="O18" s="40" t="b">
        <f t="shared" si="8"/>
        <v>1</v>
      </c>
      <c r="P18" s="384" t="str">
        <f t="shared" si="2"/>
        <v>No</v>
      </c>
    </row>
    <row r="19" spans="1:16" ht="15.75" x14ac:dyDescent="0.25">
      <c r="A19" s="48">
        <v>12</v>
      </c>
      <c r="B19" s="114"/>
      <c r="C19" s="114"/>
      <c r="D19" s="114">
        <f t="shared" si="9"/>
        <v>0</v>
      </c>
      <c r="E19" s="114"/>
      <c r="F19" s="101"/>
      <c r="G19" s="57">
        <f t="shared" si="4"/>
        <v>2018</v>
      </c>
      <c r="H19" s="45" t="s">
        <v>461</v>
      </c>
      <c r="I19" s="205"/>
      <c r="J19" s="213"/>
      <c r="K19" s="213"/>
      <c r="L19" s="213"/>
      <c r="M19" s="214">
        <f t="shared" si="7"/>
        <v>0</v>
      </c>
      <c r="N19" s="232"/>
      <c r="O19" s="40" t="b">
        <f t="shared" si="8"/>
        <v>1</v>
      </c>
      <c r="P19" s="384" t="str">
        <f t="shared" si="2"/>
        <v>No</v>
      </c>
    </row>
    <row r="20" spans="1:16" ht="15.75" x14ac:dyDescent="0.25">
      <c r="A20" s="48">
        <v>13</v>
      </c>
      <c r="B20" s="114"/>
      <c r="C20" s="114"/>
      <c r="D20" s="114">
        <f t="shared" si="9"/>
        <v>0</v>
      </c>
      <c r="E20" s="114"/>
      <c r="F20" s="101"/>
      <c r="G20" s="57">
        <f t="shared" si="4"/>
        <v>2018</v>
      </c>
      <c r="H20" s="45" t="s">
        <v>462</v>
      </c>
      <c r="I20" s="205"/>
      <c r="J20" s="213"/>
      <c r="K20" s="213"/>
      <c r="L20" s="213"/>
      <c r="M20" s="214">
        <f t="shared" si="7"/>
        <v>0</v>
      </c>
      <c r="N20" s="232"/>
      <c r="O20" s="40" t="b">
        <f t="shared" si="8"/>
        <v>1</v>
      </c>
      <c r="P20" s="384" t="str">
        <f t="shared" si="2"/>
        <v>No</v>
      </c>
    </row>
    <row r="21" spans="1:16" ht="15.75" x14ac:dyDescent="0.25">
      <c r="A21" s="48">
        <v>14</v>
      </c>
      <c r="B21" s="114"/>
      <c r="C21" s="114"/>
      <c r="D21" s="114">
        <f t="shared" si="9"/>
        <v>0</v>
      </c>
      <c r="E21" s="114"/>
      <c r="F21" s="101"/>
      <c r="G21" s="57">
        <f t="shared" si="4"/>
        <v>2018</v>
      </c>
      <c r="H21" s="45" t="s">
        <v>463</v>
      </c>
      <c r="I21" s="205"/>
      <c r="J21" s="213"/>
      <c r="K21" s="213"/>
      <c r="L21" s="213"/>
      <c r="M21" s="214">
        <f t="shared" si="7"/>
        <v>0</v>
      </c>
      <c r="N21" s="232"/>
      <c r="O21" s="40" t="b">
        <f t="shared" si="8"/>
        <v>1</v>
      </c>
      <c r="P21" s="384" t="str">
        <f t="shared" si="2"/>
        <v>No</v>
      </c>
    </row>
    <row r="22" spans="1:16" ht="15.75" x14ac:dyDescent="0.25">
      <c r="A22" s="48">
        <v>15</v>
      </c>
      <c r="B22" s="114"/>
      <c r="C22" s="114"/>
      <c r="D22" s="114">
        <f t="shared" si="9"/>
        <v>0</v>
      </c>
      <c r="E22" s="114"/>
      <c r="F22" s="101"/>
      <c r="G22" s="57">
        <f t="shared" si="4"/>
        <v>2018</v>
      </c>
      <c r="H22" s="45" t="s">
        <v>464</v>
      </c>
      <c r="I22" s="205"/>
      <c r="J22" s="213"/>
      <c r="K22" s="213"/>
      <c r="L22" s="213"/>
      <c r="M22" s="214">
        <f t="shared" si="7"/>
        <v>0</v>
      </c>
      <c r="N22" s="232"/>
      <c r="O22" s="40" t="b">
        <f t="shared" si="8"/>
        <v>1</v>
      </c>
      <c r="P22" s="384" t="str">
        <f t="shared" si="2"/>
        <v>No</v>
      </c>
    </row>
    <row r="23" spans="1:16" ht="15.75" x14ac:dyDescent="0.25">
      <c r="A23" s="48">
        <v>16</v>
      </c>
      <c r="B23" s="114"/>
      <c r="C23" s="114"/>
      <c r="D23" s="114">
        <f t="shared" si="9"/>
        <v>0</v>
      </c>
      <c r="E23" s="114"/>
      <c r="F23" s="101"/>
      <c r="G23" s="57">
        <f t="shared" si="4"/>
        <v>2018</v>
      </c>
      <c r="H23" s="45" t="s">
        <v>465</v>
      </c>
      <c r="I23" s="205"/>
      <c r="J23" s="213"/>
      <c r="K23" s="213"/>
      <c r="L23" s="213"/>
      <c r="M23" s="214">
        <f t="shared" si="7"/>
        <v>0</v>
      </c>
      <c r="N23" s="232"/>
      <c r="O23" s="40" t="b">
        <f t="shared" si="8"/>
        <v>1</v>
      </c>
      <c r="P23" s="384" t="str">
        <f t="shared" si="2"/>
        <v>No</v>
      </c>
    </row>
    <row r="24" spans="1:16" ht="15.75" x14ac:dyDescent="0.25">
      <c r="A24" s="48">
        <v>17</v>
      </c>
      <c r="B24" s="114"/>
      <c r="C24" s="114"/>
      <c r="D24" s="114">
        <f t="shared" si="9"/>
        <v>0</v>
      </c>
      <c r="E24" s="114"/>
      <c r="F24" s="101"/>
      <c r="G24" s="57">
        <f t="shared" si="4"/>
        <v>2018</v>
      </c>
      <c r="H24" s="45" t="s">
        <v>466</v>
      </c>
      <c r="I24" s="204"/>
      <c r="J24" s="213"/>
      <c r="K24" s="213"/>
      <c r="L24" s="213"/>
      <c r="M24" s="214">
        <f t="shared" si="7"/>
        <v>0</v>
      </c>
      <c r="N24" s="232"/>
      <c r="O24" s="40" t="b">
        <f t="shared" si="8"/>
        <v>1</v>
      </c>
      <c r="P24" s="384" t="str">
        <f t="shared" si="2"/>
        <v>No</v>
      </c>
    </row>
    <row r="25" spans="1:16" ht="15.75" x14ac:dyDescent="0.25">
      <c r="A25" s="48">
        <v>18</v>
      </c>
      <c r="B25" s="114"/>
      <c r="C25" s="114"/>
      <c r="D25" s="114">
        <f t="shared" si="9"/>
        <v>0</v>
      </c>
      <c r="E25" s="114"/>
      <c r="F25" s="101"/>
      <c r="G25" s="57">
        <f t="shared" si="4"/>
        <v>2018</v>
      </c>
      <c r="H25" s="45" t="s">
        <v>467</v>
      </c>
      <c r="I25" s="204"/>
      <c r="J25" s="213"/>
      <c r="K25" s="213"/>
      <c r="L25" s="213"/>
      <c r="M25" s="214">
        <f t="shared" si="7"/>
        <v>0</v>
      </c>
      <c r="N25" s="232"/>
      <c r="O25" s="40" t="b">
        <f t="shared" si="8"/>
        <v>1</v>
      </c>
      <c r="P25" s="384" t="str">
        <f t="shared" si="2"/>
        <v>No</v>
      </c>
    </row>
    <row r="26" spans="1:16" ht="24" x14ac:dyDescent="0.25">
      <c r="A26" s="48">
        <v>19</v>
      </c>
      <c r="B26" s="114"/>
      <c r="C26" s="114"/>
      <c r="D26" s="114">
        <f t="shared" si="9"/>
        <v>0</v>
      </c>
      <c r="E26" s="114"/>
      <c r="F26" s="101"/>
      <c r="G26" s="57">
        <f t="shared" si="4"/>
        <v>2018</v>
      </c>
      <c r="H26" s="45" t="s">
        <v>469</v>
      </c>
      <c r="I26" s="47" t="s">
        <v>468</v>
      </c>
      <c r="J26" s="213"/>
      <c r="K26" s="213"/>
      <c r="L26" s="213"/>
      <c r="M26" s="214">
        <f>SUM(J26:L26)</f>
        <v>0</v>
      </c>
      <c r="N26" s="232">
        <f>'V_OPS &amp; INVEST Part 1A'!M26</f>
        <v>0</v>
      </c>
      <c r="O26" s="40" t="b">
        <f t="shared" si="3"/>
        <v>1</v>
      </c>
      <c r="P26" s="384" t="str">
        <f t="shared" si="2"/>
        <v>No</v>
      </c>
    </row>
    <row r="27" spans="1:16" ht="24" x14ac:dyDescent="0.25">
      <c r="A27" s="48">
        <v>20</v>
      </c>
      <c r="B27" s="114"/>
      <c r="C27" s="114"/>
      <c r="D27" s="114">
        <f t="shared" si="9"/>
        <v>0</v>
      </c>
      <c r="E27" s="114"/>
      <c r="F27" s="101"/>
      <c r="G27" s="57">
        <f t="shared" si="4"/>
        <v>2018</v>
      </c>
      <c r="H27" s="45" t="s">
        <v>470</v>
      </c>
      <c r="I27" s="47" t="s">
        <v>652</v>
      </c>
      <c r="J27" s="214">
        <f>SUM(J16:J26)</f>
        <v>0</v>
      </c>
      <c r="K27" s="214">
        <f>SUM(K16:K26)</f>
        <v>0</v>
      </c>
      <c r="L27" s="214">
        <f>SUM(L16:L26)</f>
        <v>0</v>
      </c>
      <c r="M27" s="214">
        <f>SUM(M16:M26)</f>
        <v>0</v>
      </c>
      <c r="N27" s="481">
        <f>'V_OPS &amp; INVEST Part 1A'!M27</f>
        <v>0</v>
      </c>
      <c r="O27" s="40" t="b">
        <f t="shared" ref="O27" si="10">OR(ISBLANK(F27),J27=0)</f>
        <v>1</v>
      </c>
      <c r="P27" s="384" t="str">
        <f t="shared" si="2"/>
        <v>No</v>
      </c>
    </row>
  </sheetData>
  <sheetProtection algorithmName="SHA-512" hashValue="r52KtWaLxqwOQhcgsTo7ew+P9znM5DcX48ma/qjEg4CkmofsO/IRuyjrY7USzQTRhRSAxE0N5IW2lmXpRZF6mw==" saltValue="x+MTJgFq3Mgv/F49nKv3LQ==" spinCount="100000" sheet="1" selectLockedCells="1"/>
  <mergeCells count="15">
    <mergeCell ref="G2:P2"/>
    <mergeCell ref="G3:P3"/>
    <mergeCell ref="F5:F6"/>
    <mergeCell ref="G5:G6"/>
    <mergeCell ref="H5:H6"/>
    <mergeCell ref="I5:I6"/>
    <mergeCell ref="J5:J6"/>
    <mergeCell ref="O5:O6"/>
    <mergeCell ref="K5:K6"/>
    <mergeCell ref="L5:L6"/>
    <mergeCell ref="A5:A6"/>
    <mergeCell ref="B5:B6"/>
    <mergeCell ref="C5:C6"/>
    <mergeCell ref="D5:D6"/>
    <mergeCell ref="E5:E6"/>
  </mergeCells>
  <conditionalFormatting sqref="O27">
    <cfRule type="cellIs" dxfId="155" priority="5" operator="equal">
      <formula>TRUE</formula>
    </cfRule>
    <cfRule type="cellIs" dxfId="154" priority="6" stopIfTrue="1" operator="equal">
      <formula>FALSE</formula>
    </cfRule>
  </conditionalFormatting>
  <conditionalFormatting sqref="O8:O14">
    <cfRule type="cellIs" dxfId="153" priority="7" operator="equal">
      <formula>TRUE</formula>
    </cfRule>
    <cfRule type="cellIs" dxfId="152" priority="8" stopIfTrue="1" operator="equal">
      <formula>FALSE</formula>
    </cfRule>
  </conditionalFormatting>
  <conditionalFormatting sqref="O16:O26">
    <cfRule type="cellIs" dxfId="151" priority="1" operator="equal">
      <formula>TRUE</formula>
    </cfRule>
    <cfRule type="cellIs" dxfId="150" priority="2" stopIfTrue="1" operator="equal">
      <formula>FALSE</formula>
    </cfRule>
  </conditionalFormatting>
  <dataValidations count="6">
    <dataValidation type="whole" allowBlank="1" showInputMessage="1" showErrorMessage="1" error="Must be a whole number. " sqref="J27:L1048576 N28:O1048576 J4:O4 M13:M1048576 J13:L15">
      <formula1>-999999999999</formula1>
      <formula2>999999999</formula2>
    </dataValidation>
    <dataValidation allowBlank="1" showInputMessage="1" showErrorMessage="1" error="Must be a whole number. " sqref="P5 J5:L5 M5:N6 O15 P15"/>
    <dataValidation type="whole" allowBlank="1" showInputMessage="1" showErrorMessage="1" error="Must be whole numbers. " sqref="J9:M12 J8:N8 N9:N14 N16:N27">
      <formula1>-999999999999</formula1>
      <formula2>999999999999</formula2>
    </dataValidation>
    <dataValidation type="list" allowBlank="1" showInputMessage="1" showErrorMessage="1" error="Must be a whole number. " sqref="P8:P14 P16:P27">
      <formula1>"Yes, No"</formula1>
    </dataValidation>
    <dataValidation type="list" allowBlank="1" showInputMessage="1" showErrorMessage="1" sqref="P6">
      <formula1>"As Set, All 'Yes'"</formula1>
    </dataValidation>
    <dataValidation type="whole" allowBlank="1" showInputMessage="1" showErrorMessage="1" error="Must be a whole number within a given range. " sqref="J16:L26">
      <formula1>-999999999999</formula1>
      <formula2>999999999</formula2>
    </dataValidation>
  </dataValidations>
  <pageMargins left="0.7" right="0.7" top="0.75" bottom="0.75" header="0.3" footer="0.3"/>
  <pageSetup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4"/>
  <sheetViews>
    <sheetView workbookViewId="0">
      <pane ySplit="6" topLeftCell="A7" activePane="bottomLeft" state="frozen"/>
      <selection activeCell="A2" sqref="A2"/>
      <selection pane="bottomLeft" activeCell="K9" sqref="K9"/>
    </sheetView>
  </sheetViews>
  <sheetFormatPr defaultColWidth="9.140625" defaultRowHeight="15" x14ac:dyDescent="0.25"/>
  <cols>
    <col min="1" max="1" width="0.28515625" style="41" customWidth="1"/>
    <col min="2" max="2" width="7.5703125" style="41" hidden="1" customWidth="1"/>
    <col min="3" max="3" width="7.85546875" style="41" hidden="1" customWidth="1"/>
    <col min="4" max="4" width="8.28515625" style="41" hidden="1" customWidth="1"/>
    <col min="5" max="5" width="8.140625" style="41" hidden="1" customWidth="1"/>
    <col min="6" max="6" width="9.42578125" style="41" hidden="1" customWidth="1"/>
    <col min="7" max="7" width="10.7109375" style="53" customWidth="1"/>
    <col min="8" max="8" width="10.7109375" style="54" customWidth="1"/>
    <col min="9" max="9" width="81.28515625" style="41" bestFit="1" customWidth="1"/>
    <col min="10" max="11" width="18.7109375" style="44" customWidth="1"/>
    <col min="12" max="12" width="12.7109375" style="41" customWidth="1"/>
    <col min="13" max="13" width="9.42578125" style="41" customWidth="1"/>
    <col min="14" max="14" width="6.5703125" style="41" customWidth="1"/>
    <col min="15" max="15" width="7.140625" style="53" hidden="1" customWidth="1"/>
    <col min="16" max="16" width="7.140625" style="41" customWidth="1"/>
    <col min="17" max="17" width="9.140625" style="41" customWidth="1"/>
    <col min="18" max="16384" width="9.140625" style="41"/>
  </cols>
  <sheetData>
    <row r="2" spans="1:21" ht="23.25" x14ac:dyDescent="0.25">
      <c r="A2" s="98"/>
      <c r="B2" s="98"/>
      <c r="C2" s="98"/>
      <c r="D2" s="98"/>
      <c r="E2" s="98"/>
      <c r="F2" s="99"/>
      <c r="G2" s="542" t="s">
        <v>283</v>
      </c>
      <c r="H2" s="542"/>
      <c r="I2" s="542"/>
      <c r="J2" s="542"/>
      <c r="K2" s="542"/>
      <c r="L2" s="542"/>
      <c r="M2" s="542"/>
    </row>
    <row r="3" spans="1:21" ht="20.25" customHeight="1" x14ac:dyDescent="0.3">
      <c r="A3" s="98"/>
      <c r="B3" s="98"/>
      <c r="C3" s="98"/>
      <c r="D3" s="98"/>
      <c r="E3" s="98"/>
      <c r="F3" s="100"/>
      <c r="G3" s="555" t="s">
        <v>103</v>
      </c>
      <c r="H3" s="555"/>
      <c r="I3" s="555"/>
      <c r="J3" s="555"/>
      <c r="K3" s="555"/>
      <c r="L3" s="555"/>
      <c r="M3" s="555"/>
    </row>
    <row r="4" spans="1:21" ht="20.25" customHeight="1" x14ac:dyDescent="0.3">
      <c r="A4" s="98"/>
      <c r="B4" s="98"/>
      <c r="C4" s="98"/>
      <c r="D4" s="98"/>
      <c r="E4" s="98"/>
      <c r="F4" s="100"/>
      <c r="G4" s="203"/>
      <c r="H4" s="203"/>
      <c r="I4" s="203"/>
      <c r="J4" s="203"/>
      <c r="K4" s="203"/>
      <c r="L4" s="203"/>
      <c r="M4" s="203"/>
    </row>
    <row r="5" spans="1:21" s="56" customFormat="1" ht="44.25" customHeight="1" x14ac:dyDescent="0.25">
      <c r="A5" s="539" t="s">
        <v>555</v>
      </c>
      <c r="B5" s="538" t="s">
        <v>556</v>
      </c>
      <c r="C5" s="538" t="s">
        <v>557</v>
      </c>
      <c r="D5" s="538" t="s">
        <v>558</v>
      </c>
      <c r="E5" s="538" t="s">
        <v>559</v>
      </c>
      <c r="F5" s="538" t="s">
        <v>560</v>
      </c>
      <c r="G5" s="545" t="s">
        <v>200</v>
      </c>
      <c r="H5" s="546" t="s">
        <v>561</v>
      </c>
      <c r="I5" s="540" t="s">
        <v>562</v>
      </c>
      <c r="J5" s="133" t="s">
        <v>474</v>
      </c>
      <c r="K5" s="243" t="s">
        <v>475</v>
      </c>
      <c r="L5" s="543" t="s">
        <v>427</v>
      </c>
      <c r="M5" s="111" t="s">
        <v>558</v>
      </c>
      <c r="O5" s="110"/>
    </row>
    <row r="6" spans="1:21" s="56" customFormat="1" ht="14.25" customHeight="1" x14ac:dyDescent="0.25">
      <c r="A6" s="539"/>
      <c r="B6" s="538"/>
      <c r="C6" s="538"/>
      <c r="D6" s="538"/>
      <c r="E6" s="538"/>
      <c r="F6" s="538"/>
      <c r="G6" s="545"/>
      <c r="H6" s="547"/>
      <c r="I6" s="556"/>
      <c r="J6" s="115">
        <f>IF(COUNTBLANK($G$8),"",$G$8)</f>
        <v>2018</v>
      </c>
      <c r="K6" s="115">
        <f>IF(COUNTBLANK($G$8),"",$G$8-1)</f>
        <v>2017</v>
      </c>
      <c r="L6" s="557"/>
      <c r="M6" s="385" t="s">
        <v>565</v>
      </c>
      <c r="O6" s="110"/>
    </row>
    <row r="7" spans="1:21" ht="3" hidden="1" customHeight="1" x14ac:dyDescent="0.25">
      <c r="A7" s="94" t="s">
        <v>631</v>
      </c>
      <c r="B7" s="94" t="s">
        <v>550</v>
      </c>
      <c r="C7" s="94" t="s">
        <v>552</v>
      </c>
      <c r="D7" s="94" t="s">
        <v>551</v>
      </c>
      <c r="E7" s="94" t="s">
        <v>553</v>
      </c>
      <c r="F7" s="94" t="s">
        <v>554</v>
      </c>
      <c r="G7" s="108" t="s">
        <v>563</v>
      </c>
      <c r="H7" s="93" t="s">
        <v>426</v>
      </c>
      <c r="I7" s="92" t="s">
        <v>628</v>
      </c>
      <c r="J7" s="173" t="s">
        <v>567</v>
      </c>
      <c r="K7" s="174" t="s">
        <v>568</v>
      </c>
      <c r="L7" s="210" t="s">
        <v>428</v>
      </c>
      <c r="M7" s="386" t="s">
        <v>564</v>
      </c>
      <c r="N7" s="56"/>
      <c r="O7" s="110"/>
      <c r="P7" s="56"/>
      <c r="Q7" s="56"/>
      <c r="R7" s="56"/>
      <c r="S7" s="56"/>
      <c r="T7" s="56"/>
      <c r="U7" s="56"/>
    </row>
    <row r="8" spans="1:21" ht="15.75" x14ac:dyDescent="0.2">
      <c r="A8" s="107">
        <v>1</v>
      </c>
      <c r="B8" s="114"/>
      <c r="C8" s="114"/>
      <c r="D8" s="114">
        <f>IF($M8="Yes",1,0)</f>
        <v>0</v>
      </c>
      <c r="E8" s="114"/>
      <c r="F8" s="101"/>
      <c r="G8" s="39">
        <f>'OPS &amp; INVEST Stmt Income'!$G$8</f>
        <v>2018</v>
      </c>
      <c r="H8" s="162">
        <v>1</v>
      </c>
      <c r="I8" s="177" t="s">
        <v>104</v>
      </c>
      <c r="J8" s="211"/>
      <c r="K8" s="242"/>
      <c r="L8" s="490" t="b">
        <v>1</v>
      </c>
      <c r="M8" s="209"/>
      <c r="N8" s="56"/>
      <c r="O8" s="110"/>
      <c r="P8" s="56"/>
      <c r="Q8" s="56"/>
      <c r="R8" s="56"/>
      <c r="S8" s="56"/>
      <c r="T8" s="56"/>
      <c r="U8" s="56"/>
    </row>
    <row r="9" spans="1:21" x14ac:dyDescent="0.25">
      <c r="A9" s="48">
        <v>2</v>
      </c>
      <c r="B9" s="114"/>
      <c r="C9" s="114"/>
      <c r="D9" s="114">
        <f>IF($M9="Yes",1,0)</f>
        <v>0</v>
      </c>
      <c r="E9" s="114"/>
      <c r="F9" s="101"/>
      <c r="G9" s="95">
        <f>$G$8</f>
        <v>2018</v>
      </c>
      <c r="H9" s="163" t="s">
        <v>102</v>
      </c>
      <c r="I9" s="164" t="s">
        <v>106</v>
      </c>
      <c r="J9" s="175"/>
      <c r="K9" s="500"/>
      <c r="L9" s="207" t="b">
        <f>IF((COUNTBLANK(J9)),FALSE,TRUE)</f>
        <v>0</v>
      </c>
      <c r="M9" s="384" t="str">
        <f t="shared" ref="M9:M44" si="0">IF($M$6="All 'Yes'","Yes","No")</f>
        <v>No</v>
      </c>
      <c r="O9" s="53">
        <v>2016</v>
      </c>
    </row>
    <row r="10" spans="1:21" x14ac:dyDescent="0.25">
      <c r="A10" s="48">
        <v>3</v>
      </c>
      <c r="B10" s="114"/>
      <c r="C10" s="114"/>
      <c r="D10" s="114">
        <f t="shared" ref="D10:D44" si="1">IF($M10="Yes",1,0)</f>
        <v>0</v>
      </c>
      <c r="E10" s="114"/>
      <c r="F10" s="101"/>
      <c r="G10" s="96">
        <f t="shared" ref="G10:G44" si="2">$G$8</f>
        <v>2018</v>
      </c>
      <c r="H10" s="163">
        <v>1.2</v>
      </c>
      <c r="I10" s="164" t="s">
        <v>107</v>
      </c>
      <c r="J10" s="68"/>
      <c r="K10" s="500"/>
      <c r="L10" s="40" t="b">
        <f>IF((COUNTBLANK(J10)),FALSE,TRUE)</f>
        <v>0</v>
      </c>
      <c r="M10" s="384" t="str">
        <f t="shared" si="0"/>
        <v>No</v>
      </c>
      <c r="O10" s="53">
        <v>2015</v>
      </c>
    </row>
    <row r="11" spans="1:21" x14ac:dyDescent="0.25">
      <c r="A11" s="48">
        <v>4</v>
      </c>
      <c r="B11" s="114"/>
      <c r="C11" s="114"/>
      <c r="D11" s="114">
        <f t="shared" si="1"/>
        <v>0</v>
      </c>
      <c r="E11" s="114"/>
      <c r="F11" s="101"/>
      <c r="G11" s="96">
        <f t="shared" si="2"/>
        <v>2018</v>
      </c>
      <c r="H11" s="163">
        <v>1.3</v>
      </c>
      <c r="I11" s="164" t="s">
        <v>108</v>
      </c>
      <c r="J11" s="68"/>
      <c r="K11" s="500"/>
      <c r="L11" s="40" t="b">
        <f t="shared" ref="L11:L19" si="3">IF((COUNTBLANK(J11)),FALSE,TRUE)</f>
        <v>0</v>
      </c>
      <c r="M11" s="384" t="str">
        <f t="shared" si="0"/>
        <v>No</v>
      </c>
      <c r="O11" s="53">
        <v>2014</v>
      </c>
    </row>
    <row r="12" spans="1:21" x14ac:dyDescent="0.25">
      <c r="A12" s="48">
        <v>5</v>
      </c>
      <c r="B12" s="114"/>
      <c r="C12" s="114"/>
      <c r="D12" s="114">
        <f t="shared" si="1"/>
        <v>0</v>
      </c>
      <c r="E12" s="114"/>
      <c r="F12" s="101"/>
      <c r="G12" s="96">
        <f t="shared" si="2"/>
        <v>2018</v>
      </c>
      <c r="H12" s="163">
        <v>1.4</v>
      </c>
      <c r="I12" s="164" t="s">
        <v>192</v>
      </c>
      <c r="J12" s="244">
        <f>(J9+J10)-J11</f>
        <v>0</v>
      </c>
      <c r="K12" s="244">
        <f>(K9+K10)-K11</f>
        <v>0</v>
      </c>
      <c r="L12" s="206" t="b">
        <f t="shared" si="3"/>
        <v>1</v>
      </c>
      <c r="M12" s="384" t="str">
        <f t="shared" si="0"/>
        <v>No</v>
      </c>
      <c r="O12" s="53">
        <v>2013</v>
      </c>
    </row>
    <row r="13" spans="1:21" x14ac:dyDescent="0.2">
      <c r="A13" s="48">
        <v>6</v>
      </c>
      <c r="B13" s="114"/>
      <c r="C13" s="114"/>
      <c r="D13" s="114">
        <f t="shared" si="1"/>
        <v>0</v>
      </c>
      <c r="E13" s="114"/>
      <c r="F13" s="101"/>
      <c r="G13" s="96">
        <f t="shared" si="2"/>
        <v>2018</v>
      </c>
      <c r="H13" s="163" t="s">
        <v>4</v>
      </c>
      <c r="I13" s="176" t="s">
        <v>105</v>
      </c>
      <c r="J13" s="208"/>
      <c r="K13" s="501"/>
      <c r="L13" s="490" t="b">
        <v>1</v>
      </c>
      <c r="M13" s="209"/>
      <c r="O13" s="53">
        <v>2012</v>
      </c>
    </row>
    <row r="14" spans="1:21" x14ac:dyDescent="0.25">
      <c r="A14" s="48">
        <v>7</v>
      </c>
      <c r="B14" s="114"/>
      <c r="C14" s="114"/>
      <c r="D14" s="114">
        <f t="shared" si="1"/>
        <v>0</v>
      </c>
      <c r="E14" s="114"/>
      <c r="F14" s="101"/>
      <c r="G14" s="96">
        <f t="shared" si="2"/>
        <v>2018</v>
      </c>
      <c r="H14" s="163">
        <v>2.1</v>
      </c>
      <c r="I14" s="164" t="s">
        <v>109</v>
      </c>
      <c r="J14" s="175"/>
      <c r="K14" s="175"/>
      <c r="L14" s="207" t="b">
        <f t="shared" si="3"/>
        <v>0</v>
      </c>
      <c r="M14" s="384" t="str">
        <f t="shared" si="0"/>
        <v>No</v>
      </c>
      <c r="O14" s="53">
        <v>2011</v>
      </c>
    </row>
    <row r="15" spans="1:21" x14ac:dyDescent="0.25">
      <c r="A15" s="48">
        <v>8</v>
      </c>
      <c r="B15" s="114"/>
      <c r="C15" s="114"/>
      <c r="D15" s="114">
        <f t="shared" si="1"/>
        <v>0</v>
      </c>
      <c r="E15" s="114"/>
      <c r="F15" s="101"/>
      <c r="G15" s="96">
        <f t="shared" si="2"/>
        <v>2018</v>
      </c>
      <c r="H15" s="163">
        <v>2.2000000000000002</v>
      </c>
      <c r="I15" s="164" t="s">
        <v>110</v>
      </c>
      <c r="J15" s="212">
        <f>J32</f>
        <v>0</v>
      </c>
      <c r="K15" s="502">
        <f>'V_OPS &amp; INVEST Part 1B'!J15</f>
        <v>0</v>
      </c>
      <c r="L15" s="40" t="b">
        <f t="shared" si="3"/>
        <v>1</v>
      </c>
      <c r="M15" s="384" t="str">
        <f t="shared" si="0"/>
        <v>No</v>
      </c>
      <c r="O15" s="53">
        <v>2010</v>
      </c>
    </row>
    <row r="16" spans="1:21" x14ac:dyDescent="0.25">
      <c r="A16" s="48">
        <v>9</v>
      </c>
      <c r="B16" s="114"/>
      <c r="C16" s="114"/>
      <c r="D16" s="114">
        <f t="shared" si="1"/>
        <v>0</v>
      </c>
      <c r="E16" s="114"/>
      <c r="F16" s="101"/>
      <c r="G16" s="96">
        <f t="shared" si="2"/>
        <v>2018</v>
      </c>
      <c r="H16" s="163">
        <v>2.2999999999999998</v>
      </c>
      <c r="I16" s="164" t="s">
        <v>111</v>
      </c>
      <c r="J16" s="68"/>
      <c r="K16" s="68"/>
      <c r="L16" s="40" t="b">
        <f t="shared" si="3"/>
        <v>0</v>
      </c>
      <c r="M16" s="384" t="str">
        <f t="shared" si="0"/>
        <v>No</v>
      </c>
    </row>
    <row r="17" spans="1:13" x14ac:dyDescent="0.25">
      <c r="A17" s="48">
        <v>10</v>
      </c>
      <c r="B17" s="114"/>
      <c r="C17" s="114"/>
      <c r="D17" s="114">
        <f t="shared" si="1"/>
        <v>0</v>
      </c>
      <c r="E17" s="114"/>
      <c r="F17" s="101"/>
      <c r="G17" s="96">
        <f t="shared" si="2"/>
        <v>2018</v>
      </c>
      <c r="H17" s="163">
        <v>2.4</v>
      </c>
      <c r="I17" s="164" t="s">
        <v>112</v>
      </c>
      <c r="J17" s="68"/>
      <c r="K17" s="68"/>
      <c r="L17" s="40" t="b">
        <f t="shared" si="3"/>
        <v>0</v>
      </c>
      <c r="M17" s="384" t="str">
        <f t="shared" si="0"/>
        <v>No</v>
      </c>
    </row>
    <row r="18" spans="1:13" x14ac:dyDescent="0.25">
      <c r="A18" s="48">
        <v>11</v>
      </c>
      <c r="B18" s="114"/>
      <c r="C18" s="114"/>
      <c r="D18" s="114">
        <f t="shared" si="1"/>
        <v>0</v>
      </c>
      <c r="E18" s="114"/>
      <c r="F18" s="101"/>
      <c r="G18" s="96">
        <f t="shared" si="2"/>
        <v>2018</v>
      </c>
      <c r="H18" s="163">
        <v>2.5</v>
      </c>
      <c r="I18" s="164" t="s">
        <v>113</v>
      </c>
      <c r="J18" s="212">
        <f>J44</f>
        <v>0</v>
      </c>
      <c r="K18" s="502">
        <f>'V_OPS &amp; INVEST Part 1B'!J18</f>
        <v>0</v>
      </c>
      <c r="L18" s="40" t="b">
        <f t="shared" si="3"/>
        <v>1</v>
      </c>
      <c r="M18" s="384" t="str">
        <f t="shared" si="0"/>
        <v>No</v>
      </c>
    </row>
    <row r="19" spans="1:13" x14ac:dyDescent="0.25">
      <c r="A19" s="48">
        <v>12</v>
      </c>
      <c r="B19" s="114"/>
      <c r="C19" s="114"/>
      <c r="D19" s="114">
        <f t="shared" si="1"/>
        <v>0</v>
      </c>
      <c r="E19" s="114"/>
      <c r="F19" s="101"/>
      <c r="G19" s="96">
        <f t="shared" si="2"/>
        <v>2018</v>
      </c>
      <c r="H19" s="163">
        <v>2.6</v>
      </c>
      <c r="I19" s="164" t="s">
        <v>114</v>
      </c>
      <c r="J19" s="165">
        <f>J14+J15+J16-J17+J18</f>
        <v>0</v>
      </c>
      <c r="K19" s="503">
        <f>'V_OPS &amp; INVEST Part 1B'!J19</f>
        <v>0</v>
      </c>
      <c r="L19" s="40" t="b">
        <f t="shared" si="3"/>
        <v>1</v>
      </c>
      <c r="M19" s="384" t="str">
        <f t="shared" si="0"/>
        <v>No</v>
      </c>
    </row>
    <row r="20" spans="1:13" x14ac:dyDescent="0.25">
      <c r="A20" s="48">
        <v>13</v>
      </c>
      <c r="B20" s="114"/>
      <c r="C20" s="114"/>
      <c r="D20" s="114">
        <f t="shared" si="1"/>
        <v>0</v>
      </c>
      <c r="E20" s="114"/>
      <c r="F20" s="101"/>
      <c r="G20" s="96">
        <f t="shared" si="2"/>
        <v>2018</v>
      </c>
      <c r="H20" s="163">
        <v>3</v>
      </c>
      <c r="I20" s="164" t="s">
        <v>100</v>
      </c>
      <c r="J20" s="165">
        <f>J12+J14+J18-J19</f>
        <v>0</v>
      </c>
      <c r="K20" s="503">
        <f>'V_OPS &amp; INVEST Part 1B'!J20</f>
        <v>0</v>
      </c>
      <c r="L20" s="40" t="b">
        <f>OR(ISBLANK(I20),NOT(ISBLANK(J20)))</f>
        <v>1</v>
      </c>
      <c r="M20" s="384" t="str">
        <f t="shared" si="0"/>
        <v>No</v>
      </c>
    </row>
    <row r="21" spans="1:13" x14ac:dyDescent="0.25">
      <c r="A21" s="48">
        <v>14</v>
      </c>
      <c r="B21" s="114"/>
      <c r="C21" s="114"/>
      <c r="D21" s="114">
        <f t="shared" si="1"/>
        <v>0</v>
      </c>
      <c r="E21" s="114"/>
      <c r="F21" s="101"/>
      <c r="G21" s="96">
        <f t="shared" si="2"/>
        <v>2018</v>
      </c>
      <c r="H21" s="163" t="s">
        <v>115</v>
      </c>
      <c r="I21" s="204"/>
      <c r="J21" s="68"/>
      <c r="K21" s="500"/>
      <c r="L21" s="40" t="b">
        <f>IF(ISBLANK(I21),IF(ISBLANK(J21),TRUE,FALSE),IF(ISBLANK(J21),FALSE,TRUE))</f>
        <v>1</v>
      </c>
      <c r="M21" s="384" t="str">
        <f t="shared" si="0"/>
        <v>No</v>
      </c>
    </row>
    <row r="22" spans="1:13" x14ac:dyDescent="0.25">
      <c r="A22" s="48">
        <v>15</v>
      </c>
      <c r="B22" s="114"/>
      <c r="C22" s="114"/>
      <c r="D22" s="114">
        <f t="shared" si="1"/>
        <v>0</v>
      </c>
      <c r="E22" s="114"/>
      <c r="F22" s="101"/>
      <c r="G22" s="96">
        <f t="shared" si="2"/>
        <v>2018</v>
      </c>
      <c r="H22" s="163" t="s">
        <v>116</v>
      </c>
      <c r="I22" s="204"/>
      <c r="J22" s="68"/>
      <c r="K22" s="500"/>
      <c r="L22" s="40" t="b">
        <f t="shared" ref="L22:L30" si="4">IF(ISBLANK(I22),IF(ISBLANK(J22),TRUE,FALSE),IF(ISBLANK(J22),FALSE,TRUE))</f>
        <v>1</v>
      </c>
      <c r="M22" s="384" t="str">
        <f t="shared" si="0"/>
        <v>No</v>
      </c>
    </row>
    <row r="23" spans="1:13" x14ac:dyDescent="0.25">
      <c r="A23" s="48">
        <v>16</v>
      </c>
      <c r="B23" s="114"/>
      <c r="C23" s="114"/>
      <c r="D23" s="114">
        <f t="shared" si="1"/>
        <v>0</v>
      </c>
      <c r="E23" s="114"/>
      <c r="F23" s="101"/>
      <c r="G23" s="96">
        <f t="shared" si="2"/>
        <v>2018</v>
      </c>
      <c r="H23" s="163" t="s">
        <v>117</v>
      </c>
      <c r="I23" s="204"/>
      <c r="J23" s="68"/>
      <c r="K23" s="500"/>
      <c r="L23" s="40" t="b">
        <f t="shared" si="4"/>
        <v>1</v>
      </c>
      <c r="M23" s="384" t="str">
        <f t="shared" si="0"/>
        <v>No</v>
      </c>
    </row>
    <row r="24" spans="1:13" x14ac:dyDescent="0.25">
      <c r="A24" s="48">
        <v>17</v>
      </c>
      <c r="B24" s="114"/>
      <c r="C24" s="114"/>
      <c r="D24" s="114">
        <f t="shared" si="1"/>
        <v>0</v>
      </c>
      <c r="E24" s="114"/>
      <c r="F24" s="101"/>
      <c r="G24" s="96">
        <f t="shared" si="2"/>
        <v>2018</v>
      </c>
      <c r="H24" s="163" t="s">
        <v>437</v>
      </c>
      <c r="I24" s="205"/>
      <c r="J24" s="68"/>
      <c r="K24" s="500"/>
      <c r="L24" s="40" t="b">
        <f t="shared" si="4"/>
        <v>1</v>
      </c>
      <c r="M24" s="384" t="str">
        <f t="shared" si="0"/>
        <v>No</v>
      </c>
    </row>
    <row r="25" spans="1:13" x14ac:dyDescent="0.25">
      <c r="A25" s="48">
        <v>18</v>
      </c>
      <c r="B25" s="114"/>
      <c r="C25" s="114"/>
      <c r="D25" s="114">
        <f t="shared" si="1"/>
        <v>0</v>
      </c>
      <c r="E25" s="114"/>
      <c r="F25" s="101"/>
      <c r="G25" s="96">
        <f t="shared" si="2"/>
        <v>2018</v>
      </c>
      <c r="H25" s="163" t="s">
        <v>438</v>
      </c>
      <c r="I25" s="205"/>
      <c r="J25" s="213"/>
      <c r="K25" s="500"/>
      <c r="L25" s="40" t="b">
        <f t="shared" si="4"/>
        <v>1</v>
      </c>
      <c r="M25" s="384" t="str">
        <f t="shared" si="0"/>
        <v>No</v>
      </c>
    </row>
    <row r="26" spans="1:13" x14ac:dyDescent="0.25">
      <c r="A26" s="48">
        <v>19</v>
      </c>
      <c r="B26" s="114"/>
      <c r="C26" s="114"/>
      <c r="D26" s="114">
        <f t="shared" si="1"/>
        <v>0</v>
      </c>
      <c r="E26" s="114"/>
      <c r="F26" s="101"/>
      <c r="G26" s="96">
        <f t="shared" si="2"/>
        <v>2018</v>
      </c>
      <c r="H26" s="163" t="s">
        <v>439</v>
      </c>
      <c r="I26" s="205"/>
      <c r="J26" s="213"/>
      <c r="K26" s="500"/>
      <c r="L26" s="40" t="b">
        <f t="shared" si="4"/>
        <v>1</v>
      </c>
      <c r="M26" s="384" t="str">
        <f t="shared" si="0"/>
        <v>No</v>
      </c>
    </row>
    <row r="27" spans="1:13" x14ac:dyDescent="0.25">
      <c r="A27" s="48">
        <v>20</v>
      </c>
      <c r="B27" s="114"/>
      <c r="C27" s="114"/>
      <c r="D27" s="114">
        <f t="shared" si="1"/>
        <v>0</v>
      </c>
      <c r="E27" s="114"/>
      <c r="F27" s="101"/>
      <c r="G27" s="96">
        <f t="shared" si="2"/>
        <v>2018</v>
      </c>
      <c r="H27" s="163" t="s">
        <v>440</v>
      </c>
      <c r="I27" s="205"/>
      <c r="J27" s="213"/>
      <c r="K27" s="500"/>
      <c r="L27" s="40" t="b">
        <f t="shared" si="4"/>
        <v>1</v>
      </c>
      <c r="M27" s="384" t="str">
        <f t="shared" si="0"/>
        <v>No</v>
      </c>
    </row>
    <row r="28" spans="1:13" x14ac:dyDescent="0.25">
      <c r="A28" s="48">
        <v>21</v>
      </c>
      <c r="B28" s="114"/>
      <c r="C28" s="114"/>
      <c r="D28" s="114">
        <f t="shared" si="1"/>
        <v>0</v>
      </c>
      <c r="E28" s="114"/>
      <c r="F28" s="101"/>
      <c r="G28" s="96">
        <f t="shared" si="2"/>
        <v>2018</v>
      </c>
      <c r="H28" s="163" t="s">
        <v>441</v>
      </c>
      <c r="I28" s="205"/>
      <c r="J28" s="213"/>
      <c r="K28" s="500"/>
      <c r="L28" s="40" t="b">
        <f t="shared" si="4"/>
        <v>1</v>
      </c>
      <c r="M28" s="384" t="str">
        <f t="shared" si="0"/>
        <v>No</v>
      </c>
    </row>
    <row r="29" spans="1:13" x14ac:dyDescent="0.25">
      <c r="A29" s="48">
        <v>22</v>
      </c>
      <c r="B29" s="114"/>
      <c r="C29" s="114"/>
      <c r="D29" s="114">
        <f t="shared" si="1"/>
        <v>0</v>
      </c>
      <c r="E29" s="114"/>
      <c r="F29" s="101"/>
      <c r="G29" s="96">
        <f t="shared" si="2"/>
        <v>2018</v>
      </c>
      <c r="H29" s="163" t="s">
        <v>442</v>
      </c>
      <c r="I29" s="205"/>
      <c r="J29" s="213"/>
      <c r="K29" s="500"/>
      <c r="L29" s="40" t="b">
        <f t="shared" si="4"/>
        <v>1</v>
      </c>
      <c r="M29" s="384" t="str">
        <f t="shared" si="0"/>
        <v>No</v>
      </c>
    </row>
    <row r="30" spans="1:13" x14ac:dyDescent="0.25">
      <c r="A30" s="48">
        <v>23</v>
      </c>
      <c r="B30" s="114"/>
      <c r="C30" s="114"/>
      <c r="D30" s="114">
        <f t="shared" si="1"/>
        <v>0</v>
      </c>
      <c r="E30" s="114"/>
      <c r="F30" s="101"/>
      <c r="G30" s="96">
        <f t="shared" si="2"/>
        <v>2018</v>
      </c>
      <c r="H30" s="163" t="s">
        <v>443</v>
      </c>
      <c r="I30" s="205"/>
      <c r="J30" s="68"/>
      <c r="K30" s="500"/>
      <c r="L30" s="40" t="b">
        <f t="shared" si="4"/>
        <v>1</v>
      </c>
      <c r="M30" s="384" t="str">
        <f t="shared" si="0"/>
        <v>No</v>
      </c>
    </row>
    <row r="31" spans="1:13" x14ac:dyDescent="0.25">
      <c r="A31" s="48">
        <v>24</v>
      </c>
      <c r="B31" s="114"/>
      <c r="C31" s="114"/>
      <c r="D31" s="114">
        <f t="shared" si="1"/>
        <v>0</v>
      </c>
      <c r="E31" s="114"/>
      <c r="F31" s="101"/>
      <c r="G31" s="96">
        <f t="shared" si="2"/>
        <v>2018</v>
      </c>
      <c r="H31" s="166" t="s">
        <v>118</v>
      </c>
      <c r="I31" s="164" t="s">
        <v>123</v>
      </c>
      <c r="J31" s="68">
        <v>0</v>
      </c>
      <c r="K31" s="68">
        <v>0</v>
      </c>
      <c r="L31" s="40" t="b">
        <f t="shared" ref="L31:L44" si="5">OR(ISBLANK(I31),NOT(ISBLANK(J31)))</f>
        <v>1</v>
      </c>
      <c r="M31" s="384" t="str">
        <f t="shared" si="0"/>
        <v>No</v>
      </c>
    </row>
    <row r="32" spans="1:13" x14ac:dyDescent="0.25">
      <c r="A32" s="48">
        <v>25</v>
      </c>
      <c r="B32" s="114"/>
      <c r="C32" s="114"/>
      <c r="D32" s="114">
        <f t="shared" si="1"/>
        <v>0</v>
      </c>
      <c r="E32" s="114"/>
      <c r="F32" s="101"/>
      <c r="G32" s="96">
        <f t="shared" si="2"/>
        <v>2018</v>
      </c>
      <c r="H32" s="166">
        <v>2.2989999999999999</v>
      </c>
      <c r="I32" s="164" t="s">
        <v>101</v>
      </c>
      <c r="J32" s="214">
        <f>SUM(J21:J31)</f>
        <v>0</v>
      </c>
      <c r="K32" s="502">
        <f>'V_OPS &amp; INVEST Part 1B'!J32</f>
        <v>0</v>
      </c>
      <c r="L32" s="40" t="b">
        <f t="shared" si="5"/>
        <v>1</v>
      </c>
      <c r="M32" s="384" t="str">
        <f t="shared" si="0"/>
        <v>No</v>
      </c>
    </row>
    <row r="33" spans="1:13" x14ac:dyDescent="0.25">
      <c r="A33" s="48">
        <v>26</v>
      </c>
      <c r="B33" s="114"/>
      <c r="C33" s="114"/>
      <c r="D33" s="114">
        <f t="shared" si="1"/>
        <v>0</v>
      </c>
      <c r="E33" s="114"/>
      <c r="F33" s="101"/>
      <c r="G33" s="96">
        <f t="shared" si="2"/>
        <v>2018</v>
      </c>
      <c r="H33" s="166">
        <v>2.5009999999999999</v>
      </c>
      <c r="I33" s="204"/>
      <c r="J33" s="213"/>
      <c r="K33" s="500"/>
      <c r="L33" s="40" t="b">
        <f t="shared" ref="L33:L42" si="6">IF(ISBLANK(I33),IF(ISBLANK(J33),TRUE,FALSE),IF(ISBLANK(J33),FALSE,TRUE))</f>
        <v>1</v>
      </c>
      <c r="M33" s="384" t="str">
        <f t="shared" si="0"/>
        <v>No</v>
      </c>
    </row>
    <row r="34" spans="1:13" x14ac:dyDescent="0.25">
      <c r="A34" s="48">
        <v>27</v>
      </c>
      <c r="B34" s="114"/>
      <c r="C34" s="114"/>
      <c r="D34" s="114">
        <f t="shared" si="1"/>
        <v>0</v>
      </c>
      <c r="E34" s="114"/>
      <c r="F34" s="101"/>
      <c r="G34" s="96">
        <f t="shared" si="2"/>
        <v>2018</v>
      </c>
      <c r="H34" s="166" t="s">
        <v>119</v>
      </c>
      <c r="I34" s="204"/>
      <c r="J34" s="213"/>
      <c r="K34" s="500"/>
      <c r="L34" s="40" t="b">
        <f t="shared" si="6"/>
        <v>1</v>
      </c>
      <c r="M34" s="384" t="str">
        <f t="shared" si="0"/>
        <v>No</v>
      </c>
    </row>
    <row r="35" spans="1:13" x14ac:dyDescent="0.25">
      <c r="A35" s="48">
        <v>28</v>
      </c>
      <c r="B35" s="114"/>
      <c r="C35" s="114"/>
      <c r="D35" s="114">
        <f t="shared" si="1"/>
        <v>0</v>
      </c>
      <c r="E35" s="114"/>
      <c r="F35" s="101"/>
      <c r="G35" s="96">
        <f t="shared" si="2"/>
        <v>2018</v>
      </c>
      <c r="H35" s="166" t="s">
        <v>120</v>
      </c>
      <c r="I35" s="204"/>
      <c r="J35" s="213"/>
      <c r="K35" s="500"/>
      <c r="L35" s="40" t="b">
        <f t="shared" si="6"/>
        <v>1</v>
      </c>
      <c r="M35" s="384" t="str">
        <f t="shared" si="0"/>
        <v>No</v>
      </c>
    </row>
    <row r="36" spans="1:13" x14ac:dyDescent="0.25">
      <c r="A36" s="48">
        <v>29</v>
      </c>
      <c r="B36" s="114"/>
      <c r="C36" s="114"/>
      <c r="D36" s="114">
        <f t="shared" si="1"/>
        <v>0</v>
      </c>
      <c r="E36" s="114"/>
      <c r="F36" s="101"/>
      <c r="G36" s="96">
        <f t="shared" si="2"/>
        <v>2018</v>
      </c>
      <c r="H36" s="166" t="s">
        <v>483</v>
      </c>
      <c r="I36" s="205"/>
      <c r="J36" s="213"/>
      <c r="K36" s="500"/>
      <c r="L36" s="40" t="b">
        <f t="shared" si="6"/>
        <v>1</v>
      </c>
      <c r="M36" s="384" t="str">
        <f t="shared" si="0"/>
        <v>No</v>
      </c>
    </row>
    <row r="37" spans="1:13" x14ac:dyDescent="0.25">
      <c r="A37" s="48">
        <v>30</v>
      </c>
      <c r="B37" s="114"/>
      <c r="C37" s="114"/>
      <c r="D37" s="114">
        <f t="shared" si="1"/>
        <v>0</v>
      </c>
      <c r="E37" s="114"/>
      <c r="F37" s="101"/>
      <c r="G37" s="96">
        <f t="shared" si="2"/>
        <v>2018</v>
      </c>
      <c r="H37" s="166" t="s">
        <v>484</v>
      </c>
      <c r="I37" s="205"/>
      <c r="J37" s="213"/>
      <c r="K37" s="500"/>
      <c r="L37" s="40" t="b">
        <f t="shared" si="6"/>
        <v>1</v>
      </c>
      <c r="M37" s="384" t="str">
        <f t="shared" si="0"/>
        <v>No</v>
      </c>
    </row>
    <row r="38" spans="1:13" x14ac:dyDescent="0.25">
      <c r="A38" s="48">
        <v>31</v>
      </c>
      <c r="B38" s="114"/>
      <c r="C38" s="114"/>
      <c r="D38" s="114">
        <f t="shared" si="1"/>
        <v>0</v>
      </c>
      <c r="E38" s="114"/>
      <c r="F38" s="101"/>
      <c r="G38" s="96">
        <f t="shared" si="2"/>
        <v>2018</v>
      </c>
      <c r="H38" s="166" t="s">
        <v>485</v>
      </c>
      <c r="I38" s="205"/>
      <c r="J38" s="213"/>
      <c r="K38" s="500"/>
      <c r="L38" s="40" t="b">
        <f t="shared" si="6"/>
        <v>1</v>
      </c>
      <c r="M38" s="384" t="str">
        <f t="shared" si="0"/>
        <v>No</v>
      </c>
    </row>
    <row r="39" spans="1:13" x14ac:dyDescent="0.25">
      <c r="A39" s="48">
        <v>32</v>
      </c>
      <c r="B39" s="114"/>
      <c r="C39" s="114"/>
      <c r="D39" s="114">
        <f t="shared" si="1"/>
        <v>0</v>
      </c>
      <c r="E39" s="114"/>
      <c r="F39" s="101"/>
      <c r="G39" s="96">
        <f t="shared" si="2"/>
        <v>2018</v>
      </c>
      <c r="H39" s="166" t="s">
        <v>486</v>
      </c>
      <c r="I39" s="205"/>
      <c r="J39" s="213"/>
      <c r="K39" s="500"/>
      <c r="L39" s="40" t="b">
        <f t="shared" si="6"/>
        <v>1</v>
      </c>
      <c r="M39" s="384" t="str">
        <f t="shared" si="0"/>
        <v>No</v>
      </c>
    </row>
    <row r="40" spans="1:13" x14ac:dyDescent="0.25">
      <c r="A40" s="48">
        <v>33</v>
      </c>
      <c r="B40" s="114"/>
      <c r="C40" s="114"/>
      <c r="D40" s="114">
        <f t="shared" si="1"/>
        <v>0</v>
      </c>
      <c r="E40" s="114"/>
      <c r="F40" s="101"/>
      <c r="G40" s="96">
        <f t="shared" si="2"/>
        <v>2018</v>
      </c>
      <c r="H40" s="166" t="s">
        <v>487</v>
      </c>
      <c r="I40" s="205"/>
      <c r="J40" s="213"/>
      <c r="K40" s="500"/>
      <c r="L40" s="40" t="b">
        <f t="shared" si="6"/>
        <v>1</v>
      </c>
      <c r="M40" s="384" t="str">
        <f t="shared" si="0"/>
        <v>No</v>
      </c>
    </row>
    <row r="41" spans="1:13" x14ac:dyDescent="0.25">
      <c r="A41" s="48">
        <v>34</v>
      </c>
      <c r="B41" s="114"/>
      <c r="C41" s="114"/>
      <c r="D41" s="114">
        <f t="shared" si="1"/>
        <v>0</v>
      </c>
      <c r="E41" s="114"/>
      <c r="F41" s="101"/>
      <c r="G41" s="96">
        <f t="shared" si="2"/>
        <v>2018</v>
      </c>
      <c r="H41" s="166" t="s">
        <v>488</v>
      </c>
      <c r="I41" s="205"/>
      <c r="J41" s="213"/>
      <c r="K41" s="500"/>
      <c r="L41" s="40" t="b">
        <f t="shared" si="6"/>
        <v>1</v>
      </c>
      <c r="M41" s="384" t="str">
        <f t="shared" si="0"/>
        <v>No</v>
      </c>
    </row>
    <row r="42" spans="1:13" x14ac:dyDescent="0.25">
      <c r="A42" s="48">
        <v>35</v>
      </c>
      <c r="B42" s="114"/>
      <c r="C42" s="114"/>
      <c r="D42" s="114">
        <f t="shared" si="1"/>
        <v>0</v>
      </c>
      <c r="E42" s="114"/>
      <c r="F42" s="101"/>
      <c r="G42" s="96">
        <f t="shared" si="2"/>
        <v>2018</v>
      </c>
      <c r="H42" s="166" t="s">
        <v>489</v>
      </c>
      <c r="I42" s="205"/>
      <c r="J42" s="213"/>
      <c r="K42" s="500"/>
      <c r="L42" s="40" t="b">
        <f t="shared" si="6"/>
        <v>1</v>
      </c>
      <c r="M42" s="384" t="str">
        <f t="shared" si="0"/>
        <v>No</v>
      </c>
    </row>
    <row r="43" spans="1:13" x14ac:dyDescent="0.25">
      <c r="A43" s="48">
        <v>36</v>
      </c>
      <c r="B43" s="114"/>
      <c r="C43" s="114"/>
      <c r="D43" s="114">
        <f t="shared" si="1"/>
        <v>0</v>
      </c>
      <c r="E43" s="114"/>
      <c r="F43" s="101"/>
      <c r="G43" s="96">
        <f t="shared" si="2"/>
        <v>2018</v>
      </c>
      <c r="H43" s="166" t="s">
        <v>121</v>
      </c>
      <c r="I43" s="164" t="s">
        <v>122</v>
      </c>
      <c r="J43" s="213">
        <v>0</v>
      </c>
      <c r="K43" s="500">
        <f>'V_OPS &amp; INVEST Part 1B'!J43</f>
        <v>0</v>
      </c>
      <c r="L43" s="40" t="b">
        <f t="shared" si="5"/>
        <v>1</v>
      </c>
      <c r="M43" s="384" t="str">
        <f t="shared" si="0"/>
        <v>No</v>
      </c>
    </row>
    <row r="44" spans="1:13" ht="24" x14ac:dyDescent="0.25">
      <c r="A44" s="48">
        <v>37</v>
      </c>
      <c r="B44" s="114"/>
      <c r="C44" s="114"/>
      <c r="D44" s="114">
        <f t="shared" si="1"/>
        <v>0</v>
      </c>
      <c r="E44" s="114"/>
      <c r="F44" s="101"/>
      <c r="G44" s="218">
        <f t="shared" si="2"/>
        <v>2018</v>
      </c>
      <c r="H44" s="166">
        <v>2.5990000000000002</v>
      </c>
      <c r="I44" s="164" t="s">
        <v>124</v>
      </c>
      <c r="J44" s="214">
        <f>SUM(J33:J43)</f>
        <v>0</v>
      </c>
      <c r="K44" s="502">
        <f>'V_OPS &amp; INVEST Part 1B'!J44</f>
        <v>0</v>
      </c>
      <c r="L44" s="40" t="b">
        <f t="shared" si="5"/>
        <v>1</v>
      </c>
      <c r="M44" s="384" t="str">
        <f t="shared" si="0"/>
        <v>No</v>
      </c>
    </row>
  </sheetData>
  <sheetProtection password="C0A1" sheet="1" selectLockedCells="1"/>
  <mergeCells count="12">
    <mergeCell ref="A5:A6"/>
    <mergeCell ref="B5:B6"/>
    <mergeCell ref="C5:C6"/>
    <mergeCell ref="D5:D6"/>
    <mergeCell ref="E5:E6"/>
    <mergeCell ref="G2:M2"/>
    <mergeCell ref="F5:F6"/>
    <mergeCell ref="G5:G6"/>
    <mergeCell ref="G3:M3"/>
    <mergeCell ref="H5:H6"/>
    <mergeCell ref="I5:I6"/>
    <mergeCell ref="L5:L6"/>
  </mergeCells>
  <conditionalFormatting sqref="L9:L12">
    <cfRule type="cellIs" dxfId="149" priority="13" operator="equal">
      <formula>TRUE</formula>
    </cfRule>
    <cfRule type="cellIs" dxfId="148" priority="14" stopIfTrue="1" operator="equal">
      <formula>FALSE</formula>
    </cfRule>
  </conditionalFormatting>
  <conditionalFormatting sqref="L14:L19">
    <cfRule type="cellIs" dxfId="147" priority="11" operator="equal">
      <formula>TRUE</formula>
    </cfRule>
    <cfRule type="cellIs" dxfId="146" priority="12" stopIfTrue="1" operator="equal">
      <formula>FALSE</formula>
    </cfRule>
  </conditionalFormatting>
  <conditionalFormatting sqref="L20 L43:L44 L31">
    <cfRule type="cellIs" dxfId="145" priority="9" operator="equal">
      <formula>TRUE</formula>
    </cfRule>
    <cfRule type="cellIs" dxfId="144" priority="10" stopIfTrue="1" operator="equal">
      <formula>FALSE</formula>
    </cfRule>
  </conditionalFormatting>
  <conditionalFormatting sqref="L32">
    <cfRule type="cellIs" dxfId="143" priority="7" operator="equal">
      <formula>TRUE</formula>
    </cfRule>
    <cfRule type="cellIs" dxfId="142" priority="8" stopIfTrue="1" operator="equal">
      <formula>FALSE</formula>
    </cfRule>
  </conditionalFormatting>
  <conditionalFormatting sqref="L21">
    <cfRule type="cellIs" dxfId="141" priority="5" operator="equal">
      <formula>TRUE</formula>
    </cfRule>
    <cfRule type="cellIs" dxfId="140" priority="6" stopIfTrue="1" operator="equal">
      <formula>FALSE</formula>
    </cfRule>
  </conditionalFormatting>
  <conditionalFormatting sqref="L22:L30">
    <cfRule type="cellIs" dxfId="139" priority="3" operator="equal">
      <formula>TRUE</formula>
    </cfRule>
    <cfRule type="cellIs" dxfId="138" priority="4" stopIfTrue="1" operator="equal">
      <formula>FALSE</formula>
    </cfRule>
  </conditionalFormatting>
  <conditionalFormatting sqref="L33:L42">
    <cfRule type="cellIs" dxfId="137" priority="1" operator="equal">
      <formula>TRUE</formula>
    </cfRule>
    <cfRule type="cellIs" dxfId="136" priority="2" stopIfTrue="1" operator="equal">
      <formula>FALSE</formula>
    </cfRule>
  </conditionalFormatting>
  <dataValidations count="6">
    <dataValidation type="list" allowBlank="1" showInputMessage="1" showErrorMessage="1" error="Must be a whole number. " sqref="M9:M12 M14:M44">
      <formula1>"Yes, No"</formula1>
    </dataValidation>
    <dataValidation type="list" allowBlank="1" showInputMessage="1" showErrorMessage="1" sqref="M6">
      <formula1>"As Set, All 'Yes'"</formula1>
    </dataValidation>
    <dataValidation allowBlank="1" showInputMessage="1" showErrorMessage="1" error="Must be a whole number. " sqref="J5:K6 M5"/>
    <dataValidation type="whole" allowBlank="1" showInputMessage="1" showErrorMessage="1" error="Must be a whole number. " sqref="J45:K1048576">
      <formula1>-999999999999</formula1>
      <formula2>999999999999</formula2>
    </dataValidation>
    <dataValidation type="whole" allowBlank="1" showInputMessage="1" showErrorMessage="1" sqref="J8:J44 K8 K12:K13">
      <formula1>-999999999999</formula1>
      <formula2>999999999999</formula2>
    </dataValidation>
    <dataValidation type="whole" allowBlank="1" showInputMessage="1" showErrorMessage="1" error="Must be whole numbers. " sqref="K14:K44 K9:K11">
      <formula1>-999999999999</formula1>
      <formula2>999999999999</formula2>
    </dataValidation>
  </dataValidations>
  <pageMargins left="1" right="1" top="0.5" bottom="0.5" header="0.5" footer="0.5"/>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workbookViewId="0">
      <pane ySplit="6" topLeftCell="A7" activePane="bottomLeft" state="frozen"/>
      <selection activeCell="G2" sqref="G2"/>
      <selection pane="bottomLeft" activeCell="J8" sqref="J8"/>
    </sheetView>
  </sheetViews>
  <sheetFormatPr defaultColWidth="15.42578125" defaultRowHeight="15" x14ac:dyDescent="0.25"/>
  <cols>
    <col min="1" max="1" width="8.7109375" style="1" hidden="1" customWidth="1"/>
    <col min="2" max="2" width="17.7109375" style="1" hidden="1" customWidth="1"/>
    <col min="3" max="3" width="7.85546875" style="1" hidden="1" customWidth="1"/>
    <col min="4" max="4" width="8.28515625" style="1" hidden="1" customWidth="1"/>
    <col min="5" max="5" width="8.140625" style="1" hidden="1" customWidth="1"/>
    <col min="6" max="6" width="9.42578125" style="1" hidden="1" customWidth="1"/>
    <col min="7" max="7" width="10.7109375" style="1" customWidth="1"/>
    <col min="8" max="8" width="10.7109375" style="5" customWidth="1"/>
    <col min="9" max="9" width="64" style="1" customWidth="1"/>
    <col min="10" max="14" width="18.7109375" style="13" customWidth="1"/>
    <col min="15" max="15" width="12.7109375" style="1" customWidth="1"/>
    <col min="16" max="16" width="9.42578125" style="1" customWidth="1"/>
    <col min="17" max="17" width="5.42578125" style="1" customWidth="1"/>
    <col min="18" max="18" width="15.42578125" style="1" customWidth="1"/>
    <col min="19" max="16384" width="15.42578125" style="1"/>
  </cols>
  <sheetData>
    <row r="1" spans="1:17" ht="23.25" x14ac:dyDescent="0.35">
      <c r="B1" s="116"/>
      <c r="C1" s="116"/>
      <c r="D1" s="116"/>
      <c r="E1" s="116"/>
      <c r="F1" s="116"/>
      <c r="G1" s="116"/>
      <c r="H1" s="116"/>
      <c r="I1" s="116"/>
      <c r="J1" s="116"/>
      <c r="K1" s="116"/>
      <c r="L1" s="116"/>
      <c r="M1" s="116"/>
      <c r="N1" s="116"/>
    </row>
    <row r="2" spans="1:17" ht="23.25" x14ac:dyDescent="0.35">
      <c r="A2" s="98"/>
      <c r="B2" s="98"/>
      <c r="C2" s="98"/>
      <c r="D2" s="98"/>
      <c r="E2" s="98"/>
      <c r="F2" s="99"/>
      <c r="G2" s="562" t="s">
        <v>283</v>
      </c>
      <c r="H2" s="562"/>
      <c r="I2" s="562"/>
      <c r="J2" s="562"/>
      <c r="K2" s="562"/>
      <c r="L2" s="562"/>
      <c r="M2" s="562"/>
      <c r="N2" s="562"/>
      <c r="O2" s="562"/>
      <c r="P2" s="562"/>
    </row>
    <row r="3" spans="1:17" ht="20.25" x14ac:dyDescent="0.3">
      <c r="A3" s="98"/>
      <c r="B3" s="98"/>
      <c r="C3" s="98"/>
      <c r="D3" s="98"/>
      <c r="E3" s="98"/>
      <c r="F3" s="100"/>
      <c r="G3" s="555" t="s">
        <v>201</v>
      </c>
      <c r="H3" s="555"/>
      <c r="I3" s="555"/>
      <c r="J3" s="555"/>
      <c r="K3" s="555"/>
      <c r="L3" s="555"/>
      <c r="M3" s="555"/>
      <c r="N3" s="555"/>
      <c r="O3" s="555"/>
      <c r="P3" s="555"/>
      <c r="Q3" s="41"/>
    </row>
    <row r="4" spans="1:17" ht="20.25" x14ac:dyDescent="0.3">
      <c r="A4" s="104"/>
      <c r="B4" s="105" t="s">
        <v>549</v>
      </c>
      <c r="C4" s="105"/>
      <c r="D4" s="105"/>
      <c r="E4" s="105"/>
      <c r="F4" s="106"/>
      <c r="G4" s="113"/>
      <c r="H4" s="113"/>
      <c r="I4" s="113"/>
      <c r="J4" s="113"/>
      <c r="K4" s="113"/>
      <c r="L4" s="113"/>
      <c r="M4" s="113"/>
      <c r="N4" s="495"/>
      <c r="Q4" s="41"/>
    </row>
    <row r="5" spans="1:17" ht="36" x14ac:dyDescent="0.25">
      <c r="A5" s="560" t="s">
        <v>555</v>
      </c>
      <c r="B5" s="558" t="s">
        <v>556</v>
      </c>
      <c r="C5" s="558" t="s">
        <v>557</v>
      </c>
      <c r="D5" s="558" t="s">
        <v>558</v>
      </c>
      <c r="E5" s="558" t="s">
        <v>559</v>
      </c>
      <c r="F5" s="558" t="s">
        <v>560</v>
      </c>
      <c r="G5" s="545" t="s">
        <v>200</v>
      </c>
      <c r="H5" s="546" t="s">
        <v>561</v>
      </c>
      <c r="I5" s="540" t="s">
        <v>562</v>
      </c>
      <c r="J5" s="563" t="s">
        <v>770</v>
      </c>
      <c r="K5" s="563" t="s">
        <v>515</v>
      </c>
      <c r="L5" s="563" t="s">
        <v>516</v>
      </c>
      <c r="M5" s="132" t="s">
        <v>482</v>
      </c>
      <c r="N5" s="132" t="s">
        <v>481</v>
      </c>
      <c r="O5" s="543" t="s">
        <v>427</v>
      </c>
      <c r="P5" s="111" t="s">
        <v>558</v>
      </c>
      <c r="Q5" s="56"/>
    </row>
    <row r="6" spans="1:17" ht="16.5" customHeight="1" x14ac:dyDescent="0.25">
      <c r="A6" s="561"/>
      <c r="B6" s="559"/>
      <c r="C6" s="559"/>
      <c r="D6" s="559"/>
      <c r="E6" s="559"/>
      <c r="F6" s="559"/>
      <c r="G6" s="545"/>
      <c r="H6" s="547"/>
      <c r="I6" s="541"/>
      <c r="J6" s="564"/>
      <c r="K6" s="564"/>
      <c r="L6" s="564"/>
      <c r="M6" s="103">
        <f>IF(COUNTBLANK($G$8),"",$G$8)</f>
        <v>2018</v>
      </c>
      <c r="N6" s="103">
        <f>IF(COUNTBLANK($G$8),"",$G$8-1)</f>
        <v>2017</v>
      </c>
      <c r="O6" s="544"/>
      <c r="P6" s="385" t="s">
        <v>565</v>
      </c>
      <c r="Q6" s="56"/>
    </row>
    <row r="7" spans="1:17" hidden="1" x14ac:dyDescent="0.25">
      <c r="A7" s="94" t="s">
        <v>631</v>
      </c>
      <c r="B7" s="94" t="s">
        <v>550</v>
      </c>
      <c r="C7" s="94" t="s">
        <v>552</v>
      </c>
      <c r="D7" s="94" t="s">
        <v>551</v>
      </c>
      <c r="E7" s="94" t="s">
        <v>553</v>
      </c>
      <c r="F7" s="94" t="s">
        <v>554</v>
      </c>
      <c r="G7" s="108" t="s">
        <v>563</v>
      </c>
      <c r="H7" s="93" t="s">
        <v>426</v>
      </c>
      <c r="I7" s="92" t="s">
        <v>628</v>
      </c>
      <c r="J7" s="121" t="s">
        <v>471</v>
      </c>
      <c r="K7" s="121" t="s">
        <v>476</v>
      </c>
      <c r="L7" s="122" t="s">
        <v>472</v>
      </c>
      <c r="M7" s="122" t="s">
        <v>567</v>
      </c>
      <c r="N7" s="122" t="s">
        <v>568</v>
      </c>
      <c r="O7" s="102" t="s">
        <v>428</v>
      </c>
      <c r="P7" s="386" t="s">
        <v>564</v>
      </c>
      <c r="Q7" s="56"/>
    </row>
    <row r="8" spans="1:17" ht="24" x14ac:dyDescent="0.25">
      <c r="A8" s="107">
        <v>1</v>
      </c>
      <c r="B8" s="114"/>
      <c r="C8" s="114"/>
      <c r="D8" s="114">
        <f>IF($P8="Yes",1,0)</f>
        <v>0</v>
      </c>
      <c r="E8" s="114"/>
      <c r="F8" s="101"/>
      <c r="G8" s="39">
        <f>'OPS &amp; INVEST Stmt Income'!G8</f>
        <v>2018</v>
      </c>
      <c r="H8" s="245">
        <v>1</v>
      </c>
      <c r="I8" s="164" t="s">
        <v>125</v>
      </c>
      <c r="J8" s="282"/>
      <c r="K8" s="282"/>
      <c r="L8" s="282"/>
      <c r="M8" s="219">
        <f>SUM(J8:L8)</f>
        <v>0</v>
      </c>
      <c r="N8" s="282"/>
      <c r="O8" s="193" t="b">
        <f>IF(J8+K8+L8=M8,TRUE)</f>
        <v>1</v>
      </c>
      <c r="P8" s="446" t="str">
        <f t="shared" ref="P8:P17" si="0">IF($P$6="All 'Yes'","Yes","No")</f>
        <v>No</v>
      </c>
      <c r="Q8" s="56"/>
    </row>
    <row r="9" spans="1:17" ht="24" x14ac:dyDescent="0.25">
      <c r="A9" s="48">
        <v>2</v>
      </c>
      <c r="B9" s="114"/>
      <c r="C9" s="114"/>
      <c r="D9" s="114">
        <f t="shared" ref="D9:D17" si="1">IF($P9="Yes",1,0)</f>
        <v>0</v>
      </c>
      <c r="E9" s="114"/>
      <c r="F9" s="101"/>
      <c r="G9" s="248">
        <f>$G$8</f>
        <v>2018</v>
      </c>
      <c r="H9" s="245">
        <v>2</v>
      </c>
      <c r="I9" s="164" t="s">
        <v>126</v>
      </c>
      <c r="J9" s="282"/>
      <c r="K9" s="282"/>
      <c r="L9" s="282"/>
      <c r="M9" s="219">
        <f>SUM(J9:L9)</f>
        <v>0</v>
      </c>
      <c r="N9" s="282"/>
      <c r="O9" s="193" t="b">
        <f t="shared" ref="O9:O17" si="2">IF(J9+K9+L9=M9,TRUE)</f>
        <v>1</v>
      </c>
      <c r="P9" s="446" t="str">
        <f t="shared" si="0"/>
        <v>No</v>
      </c>
      <c r="Q9" s="41"/>
    </row>
    <row r="10" spans="1:17" x14ac:dyDescent="0.25">
      <c r="A10" s="48">
        <v>3</v>
      </c>
      <c r="B10" s="114"/>
      <c r="C10" s="114"/>
      <c r="D10" s="114">
        <f t="shared" si="1"/>
        <v>0</v>
      </c>
      <c r="E10" s="114"/>
      <c r="F10" s="101"/>
      <c r="G10" s="249">
        <f t="shared" ref="G10:G17" si="3">$G$8</f>
        <v>2018</v>
      </c>
      <c r="H10" s="245">
        <v>3</v>
      </c>
      <c r="I10" s="164" t="s">
        <v>193</v>
      </c>
      <c r="J10" s="219">
        <f>(J8+J9)</f>
        <v>0</v>
      </c>
      <c r="K10" s="219">
        <f t="shared" ref="K10:N10" si="4">(K8+K9)</f>
        <v>0</v>
      </c>
      <c r="L10" s="219">
        <f t="shared" si="4"/>
        <v>0</v>
      </c>
      <c r="M10" s="219">
        <f t="shared" si="4"/>
        <v>0</v>
      </c>
      <c r="N10" s="219">
        <f t="shared" si="4"/>
        <v>0</v>
      </c>
      <c r="O10" s="193" t="b">
        <f t="shared" si="2"/>
        <v>1</v>
      </c>
      <c r="P10" s="446" t="str">
        <f t="shared" si="0"/>
        <v>No</v>
      </c>
      <c r="Q10" s="41"/>
    </row>
    <row r="11" spans="1:17" x14ac:dyDescent="0.25">
      <c r="A11" s="48">
        <v>4</v>
      </c>
      <c r="B11" s="114"/>
      <c r="C11" s="114"/>
      <c r="D11" s="114">
        <f t="shared" si="1"/>
        <v>0</v>
      </c>
      <c r="E11" s="114"/>
      <c r="F11" s="101"/>
      <c r="G11" s="249">
        <f t="shared" si="3"/>
        <v>2018</v>
      </c>
      <c r="H11" s="245">
        <v>4</v>
      </c>
      <c r="I11" s="164" t="s">
        <v>127</v>
      </c>
      <c r="J11" s="282"/>
      <c r="K11" s="282"/>
      <c r="L11" s="282"/>
      <c r="M11" s="219">
        <f t="shared" ref="M11:M16" si="5">SUM(J11:L11)</f>
        <v>0</v>
      </c>
      <c r="N11" s="282"/>
      <c r="O11" s="193" t="b">
        <f t="shared" si="2"/>
        <v>1</v>
      </c>
      <c r="P11" s="446" t="str">
        <f t="shared" si="0"/>
        <v>No</v>
      </c>
      <c r="Q11" s="41"/>
    </row>
    <row r="12" spans="1:17" x14ac:dyDescent="0.25">
      <c r="A12" s="48">
        <v>5</v>
      </c>
      <c r="B12" s="114"/>
      <c r="C12" s="114"/>
      <c r="D12" s="114">
        <f t="shared" si="1"/>
        <v>0</v>
      </c>
      <c r="E12" s="114"/>
      <c r="F12" s="101"/>
      <c r="G12" s="249">
        <f t="shared" si="3"/>
        <v>2018</v>
      </c>
      <c r="H12" s="245">
        <v>5</v>
      </c>
      <c r="I12" s="164" t="s">
        <v>128</v>
      </c>
      <c r="J12" s="219">
        <f>J10-J11</f>
        <v>0</v>
      </c>
      <c r="K12" s="219">
        <f>K10-K11</f>
        <v>0</v>
      </c>
      <c r="L12" s="219">
        <f>L10-L11</f>
        <v>0</v>
      </c>
      <c r="M12" s="219">
        <f t="shared" ref="M12:N12" si="6">M10-M11</f>
        <v>0</v>
      </c>
      <c r="N12" s="219">
        <f t="shared" si="6"/>
        <v>0</v>
      </c>
      <c r="O12" s="193" t="b">
        <f t="shared" si="2"/>
        <v>1</v>
      </c>
      <c r="P12" s="446" t="str">
        <f t="shared" si="0"/>
        <v>No</v>
      </c>
      <c r="Q12" s="41"/>
    </row>
    <row r="13" spans="1:17" x14ac:dyDescent="0.25">
      <c r="A13" s="48">
        <v>6</v>
      </c>
      <c r="B13" s="114"/>
      <c r="C13" s="114"/>
      <c r="D13" s="114">
        <f t="shared" si="1"/>
        <v>0</v>
      </c>
      <c r="E13" s="114"/>
      <c r="F13" s="101"/>
      <c r="G13" s="249">
        <f t="shared" si="3"/>
        <v>2018</v>
      </c>
      <c r="H13" s="245">
        <v>6</v>
      </c>
      <c r="I13" s="164" t="s">
        <v>129</v>
      </c>
      <c r="J13" s="282"/>
      <c r="K13" s="282"/>
      <c r="L13" s="282"/>
      <c r="M13" s="219">
        <f t="shared" si="5"/>
        <v>0</v>
      </c>
      <c r="N13" s="282"/>
      <c r="O13" s="193" t="b">
        <f t="shared" si="2"/>
        <v>1</v>
      </c>
      <c r="P13" s="446" t="str">
        <f t="shared" si="0"/>
        <v>No</v>
      </c>
      <c r="Q13" s="41"/>
    </row>
    <row r="14" spans="1:17" x14ac:dyDescent="0.25">
      <c r="A14" s="48">
        <v>7</v>
      </c>
      <c r="B14" s="114"/>
      <c r="C14" s="114"/>
      <c r="D14" s="114">
        <f t="shared" si="1"/>
        <v>0</v>
      </c>
      <c r="E14" s="114"/>
      <c r="F14" s="101"/>
      <c r="G14" s="249">
        <f t="shared" si="3"/>
        <v>2018</v>
      </c>
      <c r="H14" s="245">
        <v>7</v>
      </c>
      <c r="I14" s="164" t="s">
        <v>130</v>
      </c>
      <c r="J14" s="282"/>
      <c r="K14" s="282"/>
      <c r="L14" s="282"/>
      <c r="M14" s="219">
        <f t="shared" si="5"/>
        <v>0</v>
      </c>
      <c r="N14" s="282"/>
      <c r="O14" s="193" t="b">
        <f t="shared" si="2"/>
        <v>1</v>
      </c>
      <c r="P14" s="446" t="str">
        <f t="shared" si="0"/>
        <v>No</v>
      </c>
      <c r="Q14" s="41"/>
    </row>
    <row r="15" spans="1:17" x14ac:dyDescent="0.25">
      <c r="A15" s="48">
        <v>8</v>
      </c>
      <c r="B15" s="114"/>
      <c r="C15" s="114"/>
      <c r="D15" s="114">
        <f t="shared" si="1"/>
        <v>0</v>
      </c>
      <c r="E15" s="114"/>
      <c r="F15" s="101"/>
      <c r="G15" s="249">
        <f t="shared" si="3"/>
        <v>2018</v>
      </c>
      <c r="H15" s="245">
        <v>8</v>
      </c>
      <c r="I15" s="164" t="s">
        <v>194</v>
      </c>
      <c r="J15" s="219">
        <f>(J12+J13)-J14</f>
        <v>0</v>
      </c>
      <c r="K15" s="219">
        <f>(K12+K13)-K14</f>
        <v>0</v>
      </c>
      <c r="L15" s="219">
        <f>(L12+L13)-L14</f>
        <v>0</v>
      </c>
      <c r="M15" s="219">
        <f>(M12+M13)-M14</f>
        <v>0</v>
      </c>
      <c r="N15" s="219">
        <f>(N12+N13)-N14</f>
        <v>0</v>
      </c>
      <c r="O15" s="193" t="b">
        <f t="shared" si="2"/>
        <v>1</v>
      </c>
      <c r="P15" s="446" t="str">
        <f t="shared" si="0"/>
        <v>No</v>
      </c>
      <c r="Q15" s="41"/>
    </row>
    <row r="16" spans="1:17" x14ac:dyDescent="0.25">
      <c r="A16" s="48">
        <v>9</v>
      </c>
      <c r="B16" s="114"/>
      <c r="C16" s="114"/>
      <c r="D16" s="114">
        <f t="shared" si="1"/>
        <v>0</v>
      </c>
      <c r="E16" s="114"/>
      <c r="F16" s="101"/>
      <c r="G16" s="249">
        <f t="shared" si="3"/>
        <v>2018</v>
      </c>
      <c r="H16" s="245">
        <v>9</v>
      </c>
      <c r="I16" s="164" t="s">
        <v>490</v>
      </c>
      <c r="J16" s="247"/>
      <c r="K16" s="282"/>
      <c r="L16" s="282"/>
      <c r="M16" s="219">
        <f t="shared" si="5"/>
        <v>0</v>
      </c>
      <c r="N16" s="282"/>
      <c r="O16" s="193" t="b">
        <f t="shared" si="2"/>
        <v>1</v>
      </c>
      <c r="P16" s="446" t="str">
        <f t="shared" si="0"/>
        <v>No</v>
      </c>
      <c r="Q16" s="41"/>
    </row>
    <row r="17" spans="1:17" x14ac:dyDescent="0.25">
      <c r="A17" s="48">
        <v>10</v>
      </c>
      <c r="B17" s="114"/>
      <c r="C17" s="114"/>
      <c r="D17" s="114">
        <f t="shared" si="1"/>
        <v>0</v>
      </c>
      <c r="E17" s="114"/>
      <c r="F17" s="101"/>
      <c r="G17" s="250">
        <f t="shared" si="3"/>
        <v>2018</v>
      </c>
      <c r="H17" s="245">
        <v>10</v>
      </c>
      <c r="I17" s="164" t="s">
        <v>131</v>
      </c>
      <c r="J17" s="219">
        <f>SUM(J15:J16)</f>
        <v>0</v>
      </c>
      <c r="K17" s="219">
        <f>SUM(K15:K16)</f>
        <v>0</v>
      </c>
      <c r="L17" s="219">
        <f>SUM(L15:L16)</f>
        <v>0</v>
      </c>
      <c r="M17" s="219">
        <f t="shared" ref="M17:N17" si="7">SUM(M15:M16)</f>
        <v>0</v>
      </c>
      <c r="N17" s="219">
        <f t="shared" si="7"/>
        <v>0</v>
      </c>
      <c r="O17" s="193" t="b">
        <f t="shared" si="2"/>
        <v>1</v>
      </c>
      <c r="P17" s="446" t="str">
        <f t="shared" si="0"/>
        <v>No</v>
      </c>
      <c r="Q17" s="41"/>
    </row>
  </sheetData>
  <sheetProtection password="C0A1" sheet="1" selectLockedCells="1"/>
  <mergeCells count="15">
    <mergeCell ref="G2:P2"/>
    <mergeCell ref="G3:P3"/>
    <mergeCell ref="I5:I6"/>
    <mergeCell ref="J5:J6"/>
    <mergeCell ref="K5:K6"/>
    <mergeCell ref="L5:L6"/>
    <mergeCell ref="O5:O6"/>
    <mergeCell ref="F5:F6"/>
    <mergeCell ref="G5:G6"/>
    <mergeCell ref="H5:H6"/>
    <mergeCell ref="A5:A6"/>
    <mergeCell ref="B5:B6"/>
    <mergeCell ref="C5:C6"/>
    <mergeCell ref="D5:D6"/>
    <mergeCell ref="E5:E6"/>
  </mergeCells>
  <conditionalFormatting sqref="O8:O17">
    <cfRule type="cellIs" dxfId="135" priority="1" operator="equal">
      <formula>TRUE</formula>
    </cfRule>
    <cfRule type="cellIs" dxfId="134" priority="2" stopIfTrue="1" operator="equal">
      <formula>FALSE</formula>
    </cfRule>
  </conditionalFormatting>
  <dataValidations count="4">
    <dataValidation type="whole" allowBlank="1" showInputMessage="1" showErrorMessage="1" sqref="J8:N9 M11:N11 M13:N14 M16:N16">
      <formula1>-999999999999</formula1>
      <formula2>999999999999</formula2>
    </dataValidation>
    <dataValidation allowBlank="1" showInputMessage="1" showErrorMessage="1" error="Must be a whole number. " sqref="M6:N6 P5"/>
    <dataValidation type="list" allowBlank="1" showInputMessage="1" showErrorMessage="1" sqref="P6">
      <formula1>"As Set, All 'Yes'"</formula1>
    </dataValidation>
    <dataValidation type="list" allowBlank="1" showInputMessage="1" showErrorMessage="1" error="Must be a whole number. " sqref="P8:P17">
      <formula1>"Yes, No"</formula1>
    </dataValidation>
  </dataValidations>
  <pageMargins left="0.5" right="0.5"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3"/>
  <sheetViews>
    <sheetView workbookViewId="0">
      <pane ySplit="6" topLeftCell="A7" activePane="bottomLeft" state="frozen"/>
      <selection activeCell="G2" sqref="G2"/>
      <selection pane="bottomLeft" activeCell="J9" sqref="J9"/>
    </sheetView>
  </sheetViews>
  <sheetFormatPr defaultColWidth="9.140625" defaultRowHeight="15" x14ac:dyDescent="0.25"/>
  <cols>
    <col min="1" max="1" width="7.7109375" style="1" hidden="1" customWidth="1"/>
    <col min="2" max="2" width="17.7109375" style="1" hidden="1" customWidth="1"/>
    <col min="3" max="3" width="7.85546875" style="1" hidden="1" customWidth="1"/>
    <col min="4" max="4" width="8.28515625" style="1" hidden="1" customWidth="1"/>
    <col min="5" max="5" width="8.140625" style="1" hidden="1" customWidth="1"/>
    <col min="6" max="6" width="9.140625" style="1" hidden="1" customWidth="1"/>
    <col min="7" max="7" width="10.7109375" style="1" customWidth="1"/>
    <col min="8" max="8" width="10.7109375" style="5" customWidth="1"/>
    <col min="9" max="9" width="58.7109375" style="1" bestFit="1" customWidth="1"/>
    <col min="10" max="12" width="18.7109375" style="13" customWidth="1"/>
    <col min="13" max="13" width="18.5703125" style="13" customWidth="1"/>
    <col min="14" max="14" width="18.7109375" style="13" customWidth="1"/>
    <col min="15" max="15" width="12.7109375" style="1" customWidth="1"/>
    <col min="16" max="16" width="9.42578125" style="1" customWidth="1"/>
    <col min="17" max="17" width="9.140625" style="1" customWidth="1"/>
    <col min="18" max="16384" width="9.140625" style="1"/>
  </cols>
  <sheetData>
    <row r="2" spans="1:16" ht="23.25" x14ac:dyDescent="0.35">
      <c r="A2" s="98"/>
      <c r="B2" s="98"/>
      <c r="C2" s="98"/>
      <c r="D2" s="98"/>
      <c r="E2" s="98"/>
      <c r="F2" s="99"/>
      <c r="G2" s="562" t="s">
        <v>283</v>
      </c>
      <c r="H2" s="562"/>
      <c r="I2" s="562"/>
      <c r="J2" s="562"/>
      <c r="K2" s="562"/>
      <c r="L2" s="562"/>
      <c r="M2" s="562"/>
      <c r="N2" s="562"/>
      <c r="O2" s="562"/>
      <c r="P2" s="562"/>
    </row>
    <row r="3" spans="1:16" ht="20.25" x14ac:dyDescent="0.25">
      <c r="A3" s="98"/>
      <c r="B3" s="98"/>
      <c r="C3" s="98"/>
      <c r="D3" s="98"/>
      <c r="E3" s="98"/>
      <c r="F3" s="100"/>
      <c r="G3" s="565" t="s">
        <v>566</v>
      </c>
      <c r="H3" s="565"/>
      <c r="I3" s="565"/>
      <c r="J3" s="565"/>
      <c r="K3" s="565"/>
      <c r="L3" s="565"/>
      <c r="M3" s="565"/>
      <c r="N3" s="565"/>
      <c r="O3" s="565"/>
      <c r="P3" s="565"/>
    </row>
    <row r="4" spans="1:16" ht="20.25" x14ac:dyDescent="0.3">
      <c r="A4" s="104"/>
      <c r="B4" s="105" t="s">
        <v>549</v>
      </c>
      <c r="C4" s="105"/>
      <c r="D4" s="105"/>
      <c r="E4" s="105"/>
      <c r="F4" s="106"/>
      <c r="G4" s="3"/>
      <c r="H4" s="4"/>
      <c r="I4" s="3"/>
      <c r="J4" s="14"/>
      <c r="K4" s="14"/>
      <c r="L4" s="15"/>
      <c r="M4" s="15"/>
      <c r="N4" s="1"/>
    </row>
    <row r="5" spans="1:16" ht="44.25" customHeight="1" x14ac:dyDescent="0.25">
      <c r="A5" s="539" t="s">
        <v>555</v>
      </c>
      <c r="B5" s="538" t="s">
        <v>556</v>
      </c>
      <c r="C5" s="538" t="s">
        <v>557</v>
      </c>
      <c r="D5" s="538" t="s">
        <v>558</v>
      </c>
      <c r="E5" s="538" t="s">
        <v>559</v>
      </c>
      <c r="F5" s="567" t="s">
        <v>560</v>
      </c>
      <c r="G5" s="540" t="s">
        <v>200</v>
      </c>
      <c r="H5" s="546" t="s">
        <v>561</v>
      </c>
      <c r="I5" s="540" t="s">
        <v>562</v>
      </c>
      <c r="J5" s="563" t="s">
        <v>770</v>
      </c>
      <c r="K5" s="563" t="s">
        <v>515</v>
      </c>
      <c r="L5" s="563" t="s">
        <v>516</v>
      </c>
      <c r="M5" s="132" t="s">
        <v>482</v>
      </c>
      <c r="N5" s="132" t="s">
        <v>481</v>
      </c>
      <c r="O5" s="543" t="s">
        <v>427</v>
      </c>
      <c r="P5" s="111" t="s">
        <v>558</v>
      </c>
    </row>
    <row r="6" spans="1:16" ht="15" customHeight="1" x14ac:dyDescent="0.25">
      <c r="A6" s="539"/>
      <c r="B6" s="538"/>
      <c r="C6" s="538"/>
      <c r="D6" s="538"/>
      <c r="E6" s="538"/>
      <c r="F6" s="567"/>
      <c r="G6" s="566"/>
      <c r="H6" s="547"/>
      <c r="I6" s="541"/>
      <c r="J6" s="564"/>
      <c r="K6" s="564"/>
      <c r="L6" s="564"/>
      <c r="M6" s="103">
        <f>IF(COUNTBLANK($G$8),"",$G$8)</f>
        <v>2018</v>
      </c>
      <c r="N6" s="103">
        <f>IF(COUNTBLANK($G$8),"",$G$8-1)</f>
        <v>2017</v>
      </c>
      <c r="O6" s="544"/>
      <c r="P6" s="385" t="s">
        <v>565</v>
      </c>
    </row>
    <row r="7" spans="1:16" ht="3" hidden="1" customHeight="1" x14ac:dyDescent="0.25">
      <c r="A7" s="94" t="s">
        <v>631</v>
      </c>
      <c r="B7" s="94" t="s">
        <v>550</v>
      </c>
      <c r="C7" s="94" t="s">
        <v>552</v>
      </c>
      <c r="D7" s="94" t="s">
        <v>551</v>
      </c>
      <c r="E7" s="94" t="s">
        <v>553</v>
      </c>
      <c r="F7" s="255" t="s">
        <v>554</v>
      </c>
      <c r="G7" s="257" t="s">
        <v>563</v>
      </c>
      <c r="H7" s="93" t="s">
        <v>426</v>
      </c>
      <c r="I7" s="92" t="s">
        <v>628</v>
      </c>
      <c r="J7" s="121" t="s">
        <v>471</v>
      </c>
      <c r="K7" s="121" t="s">
        <v>476</v>
      </c>
      <c r="L7" s="122" t="s">
        <v>472</v>
      </c>
      <c r="M7" s="122" t="s">
        <v>567</v>
      </c>
      <c r="N7" s="122" t="s">
        <v>568</v>
      </c>
      <c r="O7" s="102" t="s">
        <v>428</v>
      </c>
      <c r="P7" s="386" t="s">
        <v>564</v>
      </c>
    </row>
    <row r="8" spans="1:16" ht="24" x14ac:dyDescent="0.25">
      <c r="A8" s="107">
        <v>1</v>
      </c>
      <c r="B8" s="114"/>
      <c r="C8" s="114"/>
      <c r="D8" s="114">
        <f>IF($P8="Yes",1,0)</f>
        <v>0</v>
      </c>
      <c r="E8" s="114"/>
      <c r="F8" s="256"/>
      <c r="G8" s="258">
        <f>'OPS &amp; INVEST Stmt Income'!$G$8</f>
        <v>2018</v>
      </c>
      <c r="H8" s="6" t="s">
        <v>134</v>
      </c>
      <c r="I8" s="7" t="s">
        <v>847</v>
      </c>
      <c r="J8" s="251"/>
      <c r="K8" s="252"/>
      <c r="L8" s="252"/>
      <c r="M8" s="252"/>
      <c r="N8" s="252"/>
      <c r="O8" s="489" t="s">
        <v>504</v>
      </c>
      <c r="P8" s="254"/>
    </row>
    <row r="9" spans="1:16" x14ac:dyDescent="0.25">
      <c r="A9" s="48">
        <v>2</v>
      </c>
      <c r="B9" s="114"/>
      <c r="C9" s="114"/>
      <c r="D9" s="114">
        <f t="shared" ref="D9:D23" si="0">IF($P9="Yes",1,0)</f>
        <v>0</v>
      </c>
      <c r="E9" s="114"/>
      <c r="F9" s="256"/>
      <c r="G9" s="259">
        <f>$G$8</f>
        <v>2018</v>
      </c>
      <c r="H9" s="21">
        <v>1.1000000000000001</v>
      </c>
      <c r="I9" s="8" t="s">
        <v>135</v>
      </c>
      <c r="J9" s="486"/>
      <c r="K9" s="282"/>
      <c r="L9" s="282"/>
      <c r="M9" s="483">
        <f>SUM(J9:L9)</f>
        <v>0</v>
      </c>
      <c r="N9" s="232">
        <f>'V_OPS &amp; INVEST Part 2B'!M9</f>
        <v>0</v>
      </c>
      <c r="O9" s="193" t="b">
        <f t="shared" ref="O9:O14" si="1">IF(J9+K9+L9=M9,TRUE)</f>
        <v>1</v>
      </c>
      <c r="P9" s="384" t="str">
        <f t="shared" ref="P9:P23" si="2">IF($P$6="All 'Yes'","Yes","No")</f>
        <v>No</v>
      </c>
    </row>
    <row r="10" spans="1:16" x14ac:dyDescent="0.25">
      <c r="A10" s="48">
        <v>3</v>
      </c>
      <c r="B10" s="114"/>
      <c r="C10" s="114"/>
      <c r="D10" s="114">
        <f t="shared" si="0"/>
        <v>0</v>
      </c>
      <c r="E10" s="114"/>
      <c r="F10" s="256"/>
      <c r="G10" s="260">
        <f t="shared" ref="G10:G23" si="3">$G$8</f>
        <v>2018</v>
      </c>
      <c r="H10" s="21">
        <v>1.2</v>
      </c>
      <c r="I10" s="8" t="s">
        <v>136</v>
      </c>
      <c r="J10" s="282"/>
      <c r="K10" s="282"/>
      <c r="L10" s="282"/>
      <c r="M10" s="219">
        <f>SUM(J10:L10)</f>
        <v>0</v>
      </c>
      <c r="N10" s="232">
        <f>'V_OPS &amp; INVEST Part 2B'!M10</f>
        <v>0</v>
      </c>
      <c r="O10" s="193" t="b">
        <f t="shared" si="1"/>
        <v>1</v>
      </c>
      <c r="P10" s="384" t="str">
        <f t="shared" si="2"/>
        <v>No</v>
      </c>
    </row>
    <row r="11" spans="1:16" ht="24" x14ac:dyDescent="0.25">
      <c r="A11" s="48">
        <v>4</v>
      </c>
      <c r="B11" s="114"/>
      <c r="C11" s="114"/>
      <c r="D11" s="114">
        <f t="shared" si="0"/>
        <v>0</v>
      </c>
      <c r="E11" s="114"/>
      <c r="F11" s="256"/>
      <c r="G11" s="260">
        <f t="shared" si="3"/>
        <v>2018</v>
      </c>
      <c r="H11" s="21">
        <v>2</v>
      </c>
      <c r="I11" s="8" t="s">
        <v>137</v>
      </c>
      <c r="J11" s="282"/>
      <c r="K11" s="282"/>
      <c r="L11" s="282"/>
      <c r="M11" s="219">
        <f>SUM(J11:L11)</f>
        <v>0</v>
      </c>
      <c r="N11" s="232">
        <f>'V_OPS &amp; INVEST Part 2B'!M11</f>
        <v>0</v>
      </c>
      <c r="O11" s="193" t="b">
        <f t="shared" si="1"/>
        <v>1</v>
      </c>
      <c r="P11" s="384" t="str">
        <f t="shared" si="2"/>
        <v>No</v>
      </c>
    </row>
    <row r="12" spans="1:16" ht="24" x14ac:dyDescent="0.25">
      <c r="A12" s="48">
        <v>5</v>
      </c>
      <c r="B12" s="114"/>
      <c r="C12" s="114"/>
      <c r="D12" s="114">
        <f t="shared" si="0"/>
        <v>0</v>
      </c>
      <c r="E12" s="114"/>
      <c r="F12" s="256"/>
      <c r="G12" s="260">
        <f t="shared" si="3"/>
        <v>2018</v>
      </c>
      <c r="H12" s="21">
        <v>3</v>
      </c>
      <c r="I12" s="8" t="s">
        <v>138</v>
      </c>
      <c r="J12" s="219">
        <f>(J9+J10)-J11</f>
        <v>0</v>
      </c>
      <c r="K12" s="219">
        <f>(K9+K10)-K11</f>
        <v>0</v>
      </c>
      <c r="L12" s="219">
        <f>(L9+L10)-L11</f>
        <v>0</v>
      </c>
      <c r="M12" s="219">
        <f>(M9+M10)-M11</f>
        <v>0</v>
      </c>
      <c r="N12" s="219">
        <f>(N9+N10)-N11</f>
        <v>0</v>
      </c>
      <c r="O12" s="193" t="b">
        <f t="shared" si="1"/>
        <v>1</v>
      </c>
      <c r="P12" s="384" t="str">
        <f t="shared" si="2"/>
        <v>No</v>
      </c>
    </row>
    <row r="13" spans="1:16" x14ac:dyDescent="0.25">
      <c r="A13" s="48">
        <v>6</v>
      </c>
      <c r="B13" s="114"/>
      <c r="C13" s="114"/>
      <c r="D13" s="114">
        <f t="shared" si="0"/>
        <v>0</v>
      </c>
      <c r="E13" s="114"/>
      <c r="F13" s="256"/>
      <c r="G13" s="260">
        <f t="shared" si="3"/>
        <v>2018</v>
      </c>
      <c r="H13" s="22" t="s">
        <v>17</v>
      </c>
      <c r="I13" s="9" t="s">
        <v>848</v>
      </c>
      <c r="J13" s="251"/>
      <c r="K13" s="252"/>
      <c r="L13" s="252"/>
      <c r="M13" s="252"/>
      <c r="N13" s="252"/>
      <c r="O13" s="488" t="b">
        <v>1</v>
      </c>
      <c r="P13" s="254"/>
    </row>
    <row r="14" spans="1:16" x14ac:dyDescent="0.25">
      <c r="A14" s="48">
        <v>7</v>
      </c>
      <c r="B14" s="114"/>
      <c r="C14" s="114"/>
      <c r="D14" s="114">
        <f t="shared" si="0"/>
        <v>0</v>
      </c>
      <c r="E14" s="114"/>
      <c r="F14" s="256"/>
      <c r="G14" s="260">
        <f t="shared" si="3"/>
        <v>2018</v>
      </c>
      <c r="H14" s="21">
        <v>4.0999999999999996</v>
      </c>
      <c r="I14" s="8" t="s">
        <v>139</v>
      </c>
      <c r="J14" s="282"/>
      <c r="K14" s="282"/>
      <c r="L14" s="282"/>
      <c r="M14" s="219">
        <f>SUM(J14:L14)</f>
        <v>0</v>
      </c>
      <c r="N14" s="232">
        <f>'V_OPS &amp; INVEST Part 2B'!M14</f>
        <v>0</v>
      </c>
      <c r="O14" s="193" t="b">
        <f t="shared" si="1"/>
        <v>1</v>
      </c>
      <c r="P14" s="384" t="str">
        <f t="shared" si="2"/>
        <v>No</v>
      </c>
    </row>
    <row r="15" spans="1:16" x14ac:dyDescent="0.25">
      <c r="A15" s="48">
        <v>8</v>
      </c>
      <c r="B15" s="114"/>
      <c r="C15" s="114"/>
      <c r="D15" s="114">
        <f t="shared" si="0"/>
        <v>0</v>
      </c>
      <c r="E15" s="114"/>
      <c r="F15" s="256"/>
      <c r="G15" s="260">
        <f t="shared" si="3"/>
        <v>2018</v>
      </c>
      <c r="H15" s="21">
        <v>4.2</v>
      </c>
      <c r="I15" s="8" t="s">
        <v>140</v>
      </c>
      <c r="J15" s="282"/>
      <c r="K15" s="282"/>
      <c r="L15" s="282"/>
      <c r="M15" s="219">
        <f t="shared" ref="M15:M18" si="4">SUM(J15:L15)</f>
        <v>0</v>
      </c>
      <c r="N15" s="232">
        <f>'V_OPS &amp; INVEST Part 2B'!M15</f>
        <v>0</v>
      </c>
      <c r="O15" s="193" t="b">
        <f t="shared" ref="O15:O18" si="5">IF(J15+K15+L15=M15,TRUE)</f>
        <v>1</v>
      </c>
      <c r="P15" s="384" t="str">
        <f t="shared" si="2"/>
        <v>No</v>
      </c>
    </row>
    <row r="16" spans="1:16" x14ac:dyDescent="0.25">
      <c r="A16" s="48">
        <v>9</v>
      </c>
      <c r="B16" s="114"/>
      <c r="C16" s="114"/>
      <c r="D16" s="114">
        <f t="shared" si="0"/>
        <v>0</v>
      </c>
      <c r="E16" s="114"/>
      <c r="F16" s="256"/>
      <c r="G16" s="260">
        <f t="shared" si="3"/>
        <v>2018</v>
      </c>
      <c r="H16" s="21">
        <v>4.3</v>
      </c>
      <c r="I16" s="8" t="s">
        <v>141</v>
      </c>
      <c r="J16" s="282"/>
      <c r="K16" s="282"/>
      <c r="L16" s="282"/>
      <c r="M16" s="219">
        <f t="shared" si="4"/>
        <v>0</v>
      </c>
      <c r="N16" s="232">
        <f>'V_OPS &amp; INVEST Part 2B'!M16</f>
        <v>0</v>
      </c>
      <c r="O16" s="193" t="b">
        <f t="shared" si="5"/>
        <v>1</v>
      </c>
      <c r="P16" s="384" t="str">
        <f t="shared" si="2"/>
        <v>No</v>
      </c>
    </row>
    <row r="17" spans="1:16" x14ac:dyDescent="0.25">
      <c r="A17" s="48">
        <v>10</v>
      </c>
      <c r="B17" s="114"/>
      <c r="C17" s="114"/>
      <c r="D17" s="114">
        <f t="shared" si="0"/>
        <v>0</v>
      </c>
      <c r="E17" s="114"/>
      <c r="F17" s="256"/>
      <c r="G17" s="260">
        <f t="shared" si="3"/>
        <v>2018</v>
      </c>
      <c r="H17" s="21">
        <v>4.4000000000000004</v>
      </c>
      <c r="I17" s="8" t="s">
        <v>142</v>
      </c>
      <c r="J17" s="221">
        <f>J14+J15-J16</f>
        <v>0</v>
      </c>
      <c r="K17" s="221">
        <f>K14+K15-K16</f>
        <v>0</v>
      </c>
      <c r="L17" s="221">
        <f>L14+L15-L16</f>
        <v>0</v>
      </c>
      <c r="M17" s="219">
        <f t="shared" si="4"/>
        <v>0</v>
      </c>
      <c r="N17" s="221">
        <f>N14+N15-N16</f>
        <v>0</v>
      </c>
      <c r="O17" s="193" t="b">
        <f t="shared" si="5"/>
        <v>1</v>
      </c>
      <c r="P17" s="384" t="str">
        <f t="shared" si="2"/>
        <v>No</v>
      </c>
    </row>
    <row r="18" spans="1:16" x14ac:dyDescent="0.25">
      <c r="A18" s="48">
        <v>11</v>
      </c>
      <c r="B18" s="114"/>
      <c r="C18" s="114"/>
      <c r="D18" s="114">
        <f t="shared" si="0"/>
        <v>0</v>
      </c>
      <c r="E18" s="114"/>
      <c r="F18" s="256"/>
      <c r="G18" s="260">
        <f t="shared" si="3"/>
        <v>2018</v>
      </c>
      <c r="H18" s="21">
        <v>5</v>
      </c>
      <c r="I18" s="8" t="s">
        <v>143</v>
      </c>
      <c r="J18" s="282"/>
      <c r="K18" s="282"/>
      <c r="L18" s="282"/>
      <c r="M18" s="219">
        <f t="shared" si="4"/>
        <v>0</v>
      </c>
      <c r="N18" s="232">
        <f>'V_OPS &amp; INVEST Part 2B'!M18</f>
        <v>0</v>
      </c>
      <c r="O18" s="193" t="b">
        <f t="shared" si="5"/>
        <v>1</v>
      </c>
      <c r="P18" s="384" t="str">
        <f t="shared" si="2"/>
        <v>No</v>
      </c>
    </row>
    <row r="19" spans="1:16" ht="24" x14ac:dyDescent="0.25">
      <c r="A19" s="48">
        <v>12</v>
      </c>
      <c r="B19" s="114"/>
      <c r="C19" s="114"/>
      <c r="D19" s="114">
        <f t="shared" si="0"/>
        <v>0</v>
      </c>
      <c r="E19" s="114"/>
      <c r="F19" s="256"/>
      <c r="G19" s="260">
        <f t="shared" si="3"/>
        <v>2018</v>
      </c>
      <c r="H19" s="21">
        <v>6</v>
      </c>
      <c r="I19" s="8" t="s">
        <v>144</v>
      </c>
      <c r="J19" s="484"/>
      <c r="K19" s="484"/>
      <c r="L19" s="484"/>
      <c r="M19" s="282"/>
      <c r="N19" s="232">
        <f>'V_OPS &amp; INVEST Part 2B'!M19</f>
        <v>0</v>
      </c>
      <c r="O19" s="193" t="b">
        <f t="shared" ref="O19:O23" si="6">IF(ISBLANK(I19),FALSE,TRUE)</f>
        <v>1</v>
      </c>
      <c r="P19" s="384" t="str">
        <f t="shared" si="2"/>
        <v>No</v>
      </c>
    </row>
    <row r="20" spans="1:16" ht="24" x14ac:dyDescent="0.25">
      <c r="A20" s="48">
        <v>13</v>
      </c>
      <c r="B20" s="114"/>
      <c r="C20" s="114"/>
      <c r="D20" s="114">
        <f t="shared" si="0"/>
        <v>0</v>
      </c>
      <c r="E20" s="114"/>
      <c r="F20" s="256"/>
      <c r="G20" s="260">
        <f t="shared" si="3"/>
        <v>2018</v>
      </c>
      <c r="H20" s="21">
        <v>7</v>
      </c>
      <c r="I20" s="8" t="s">
        <v>145</v>
      </c>
      <c r="J20" s="484"/>
      <c r="K20" s="484"/>
      <c r="L20" s="484"/>
      <c r="M20" s="214">
        <f>M12+M17+M18-M19</f>
        <v>0</v>
      </c>
      <c r="N20" s="481">
        <f>'V_OPS &amp; INVEST Part 2B'!M20</f>
        <v>0</v>
      </c>
      <c r="O20" s="193" t="b">
        <f t="shared" si="6"/>
        <v>1</v>
      </c>
      <c r="P20" s="384" t="str">
        <f t="shared" si="2"/>
        <v>No</v>
      </c>
    </row>
    <row r="21" spans="1:16" x14ac:dyDescent="0.25">
      <c r="A21" s="48">
        <v>14</v>
      </c>
      <c r="B21" s="114"/>
      <c r="C21" s="114"/>
      <c r="D21" s="114">
        <f t="shared" si="0"/>
        <v>0</v>
      </c>
      <c r="E21" s="114"/>
      <c r="F21" s="256"/>
      <c r="G21" s="260">
        <f t="shared" si="3"/>
        <v>2018</v>
      </c>
      <c r="H21" s="21">
        <v>8</v>
      </c>
      <c r="I21" s="8" t="s">
        <v>132</v>
      </c>
      <c r="J21" s="484"/>
      <c r="K21" s="484"/>
      <c r="L21" s="484"/>
      <c r="M21" s="485"/>
      <c r="N21" s="232">
        <f>'V_OPS &amp; INVEST Part 2B'!M21</f>
        <v>0</v>
      </c>
      <c r="O21" s="193" t="b">
        <f t="shared" si="6"/>
        <v>1</v>
      </c>
      <c r="P21" s="384" t="str">
        <f t="shared" si="2"/>
        <v>No</v>
      </c>
    </row>
    <row r="22" spans="1:16" x14ac:dyDescent="0.25">
      <c r="A22" s="48">
        <v>15</v>
      </c>
      <c r="B22" s="114"/>
      <c r="C22" s="114"/>
      <c r="D22" s="114">
        <f t="shared" si="0"/>
        <v>0</v>
      </c>
      <c r="E22" s="114"/>
      <c r="F22" s="256"/>
      <c r="G22" s="260">
        <f t="shared" si="3"/>
        <v>2018</v>
      </c>
      <c r="H22" s="21">
        <v>9</v>
      </c>
      <c r="I22" s="8" t="s">
        <v>133</v>
      </c>
      <c r="J22" s="484"/>
      <c r="K22" s="484"/>
      <c r="L22" s="484"/>
      <c r="M22" s="282"/>
      <c r="N22" s="232">
        <f>'V_OPS &amp; INVEST Part 2B'!M22</f>
        <v>0</v>
      </c>
      <c r="O22" s="193" t="b">
        <f t="shared" si="6"/>
        <v>1</v>
      </c>
      <c r="P22" s="384" t="str">
        <f t="shared" si="2"/>
        <v>No</v>
      </c>
    </row>
    <row r="23" spans="1:16" x14ac:dyDescent="0.25">
      <c r="A23" s="48">
        <v>16</v>
      </c>
      <c r="B23" s="114"/>
      <c r="C23" s="114"/>
      <c r="D23" s="114">
        <f t="shared" si="0"/>
        <v>0</v>
      </c>
      <c r="E23" s="114"/>
      <c r="F23" s="256"/>
      <c r="G23" s="261">
        <f t="shared" si="3"/>
        <v>2018</v>
      </c>
      <c r="H23" s="21">
        <v>10</v>
      </c>
      <c r="I23" s="8" t="s">
        <v>146</v>
      </c>
      <c r="J23" s="484"/>
      <c r="K23" s="484"/>
      <c r="L23" s="484"/>
      <c r="M23" s="282"/>
      <c r="N23" s="232">
        <f>'V_OPS &amp; INVEST Part 2B'!M23</f>
        <v>0</v>
      </c>
      <c r="O23" s="193" t="b">
        <f t="shared" si="6"/>
        <v>1</v>
      </c>
      <c r="P23" s="384" t="str">
        <f t="shared" si="2"/>
        <v>No</v>
      </c>
    </row>
  </sheetData>
  <sheetProtection password="C0A1" sheet="1" selectLockedCells="1"/>
  <mergeCells count="15">
    <mergeCell ref="F5:F6"/>
    <mergeCell ref="A5:A6"/>
    <mergeCell ref="B5:B6"/>
    <mergeCell ref="C5:C6"/>
    <mergeCell ref="D5:D6"/>
    <mergeCell ref="E5:E6"/>
    <mergeCell ref="G2:P2"/>
    <mergeCell ref="G3:P3"/>
    <mergeCell ref="G5:G6"/>
    <mergeCell ref="H5:H6"/>
    <mergeCell ref="I5:I6"/>
    <mergeCell ref="J5:J6"/>
    <mergeCell ref="K5:K6"/>
    <mergeCell ref="L5:L6"/>
    <mergeCell ref="O5:O6"/>
  </mergeCells>
  <conditionalFormatting sqref="O9:O12 O14:O23">
    <cfRule type="cellIs" dxfId="133" priority="1" operator="equal">
      <formula>TRUE</formula>
    </cfRule>
    <cfRule type="cellIs" dxfId="132" priority="2" stopIfTrue="1" operator="equal">
      <formula>FALSE</formula>
    </cfRule>
  </conditionalFormatting>
  <dataValidations count="5">
    <dataValidation type="whole" allowBlank="1" showInputMessage="1" showErrorMessage="1" error="Must be a whole number. " sqref="J4:M4 N24:N1048576 M8:N8 P8 K8:L1048576 J8 J10:J1048576 P13 N12:N13 M10:M1048576 N17">
      <formula1>-999999999999</formula1>
      <formula2>999999999999</formula2>
    </dataValidation>
    <dataValidation allowBlank="1" showInputMessage="1" showErrorMessage="1" error="Must be a whole number. " sqref="M6:N6 P5 O8 O13"/>
    <dataValidation type="list" allowBlank="1" showInputMessage="1" showErrorMessage="1" sqref="P6">
      <formula1>"As Set, All 'Yes'"</formula1>
    </dataValidation>
    <dataValidation type="list" allowBlank="1" showInputMessage="1" showErrorMessage="1" error="Must be a whole number. " sqref="P14:P23 P9:P12">
      <formula1>"Yes, No"</formula1>
    </dataValidation>
    <dataValidation type="whole" allowBlank="1" showInputMessage="1" showErrorMessage="1" error="Must be whole numbers. " sqref="N9:N11 N14:N16 N18:N23">
      <formula1>-999999999999</formula1>
      <formula2>999999999999</formula2>
    </dataValidation>
  </dataValidations>
  <pageMargins left="0.5" right="0.5" top="0.75" bottom="0.75" header="0.3" footer="0.3"/>
  <pageSetup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0"/>
  <sheetViews>
    <sheetView topLeftCell="G1" zoomScaleNormal="100" workbookViewId="0">
      <pane ySplit="6" topLeftCell="A7" activePane="bottomLeft" state="frozen"/>
      <selection activeCell="A2" sqref="A2"/>
      <selection pane="bottomLeft" activeCell="J9" sqref="J9"/>
    </sheetView>
  </sheetViews>
  <sheetFormatPr defaultColWidth="9.140625" defaultRowHeight="12" x14ac:dyDescent="0.2"/>
  <cols>
    <col min="1" max="1" width="7.7109375" style="2" hidden="1" customWidth="1"/>
    <col min="2" max="2" width="17.7109375" style="2" hidden="1" customWidth="1"/>
    <col min="3" max="3" width="7.85546875" style="2" hidden="1" customWidth="1"/>
    <col min="4" max="4" width="8.28515625" style="2" hidden="1" customWidth="1"/>
    <col min="5" max="5" width="8.140625" style="2" hidden="1" customWidth="1"/>
    <col min="6" max="6" width="9.42578125" style="2" hidden="1" customWidth="1"/>
    <col min="7" max="8" width="10.7109375" style="2" customWidth="1"/>
    <col min="9" max="9" width="52.85546875" style="2" customWidth="1"/>
    <col min="10" max="12" width="18.7109375" style="64" customWidth="1"/>
    <col min="13" max="13" width="18.7109375" style="67" customWidth="1"/>
    <col min="14" max="16" width="18.7109375" style="64" customWidth="1"/>
    <col min="17" max="17" width="18.5703125" style="64" customWidth="1"/>
    <col min="18" max="18" width="18.7109375" style="64" customWidth="1"/>
    <col min="19" max="19" width="12.7109375" style="2" customWidth="1"/>
    <col min="20" max="20" width="9.42578125" style="2" customWidth="1"/>
    <col min="21" max="21" width="9.140625" style="2" customWidth="1"/>
    <col min="22" max="16384" width="9.140625" style="2"/>
  </cols>
  <sheetData>
    <row r="2" spans="1:20" ht="23.25" x14ac:dyDescent="0.35">
      <c r="A2" s="98"/>
      <c r="B2" s="98"/>
      <c r="C2" s="98"/>
      <c r="D2" s="98"/>
      <c r="E2" s="98"/>
      <c r="F2" s="99"/>
      <c r="G2" s="562" t="s">
        <v>283</v>
      </c>
      <c r="H2" s="562"/>
      <c r="I2" s="562"/>
      <c r="J2" s="562"/>
      <c r="K2" s="562"/>
      <c r="L2" s="562"/>
      <c r="M2" s="562"/>
      <c r="N2" s="562"/>
      <c r="O2" s="562"/>
      <c r="P2" s="562"/>
      <c r="Q2" s="562"/>
      <c r="R2" s="562"/>
      <c r="S2" s="562"/>
      <c r="T2" s="562"/>
    </row>
    <row r="3" spans="1:20" ht="20.25" x14ac:dyDescent="0.3">
      <c r="A3" s="98"/>
      <c r="B3" s="98"/>
      <c r="C3" s="98"/>
      <c r="D3" s="98"/>
      <c r="E3" s="98"/>
      <c r="F3" s="100"/>
      <c r="G3" s="555" t="s">
        <v>147</v>
      </c>
      <c r="H3" s="555"/>
      <c r="I3" s="555"/>
      <c r="J3" s="555"/>
      <c r="K3" s="555"/>
      <c r="L3" s="555"/>
      <c r="M3" s="555"/>
      <c r="N3" s="555"/>
      <c r="O3" s="555"/>
      <c r="P3" s="555"/>
      <c r="Q3" s="555"/>
      <c r="R3" s="555"/>
      <c r="S3" s="555"/>
      <c r="T3" s="555"/>
    </row>
    <row r="4" spans="1:20" ht="20.25" x14ac:dyDescent="0.25">
      <c r="A4" s="104"/>
      <c r="B4" s="105" t="s">
        <v>549</v>
      </c>
      <c r="C4" s="105"/>
      <c r="D4" s="105"/>
      <c r="E4" s="105"/>
      <c r="F4" s="106"/>
      <c r="G4" s="10"/>
      <c r="H4" s="11"/>
      <c r="I4" s="10"/>
      <c r="J4" s="65"/>
      <c r="K4" s="65"/>
      <c r="L4" s="66"/>
      <c r="N4" s="66"/>
      <c r="O4" s="66"/>
      <c r="P4" s="66"/>
      <c r="Q4" s="66"/>
      <c r="R4" s="1"/>
      <c r="S4" s="1"/>
      <c r="T4" s="1"/>
    </row>
    <row r="5" spans="1:20" ht="44.25" customHeight="1" x14ac:dyDescent="0.2">
      <c r="A5" s="539" t="s">
        <v>555</v>
      </c>
      <c r="B5" s="538" t="s">
        <v>556</v>
      </c>
      <c r="C5" s="538" t="s">
        <v>557</v>
      </c>
      <c r="D5" s="538" t="s">
        <v>558</v>
      </c>
      <c r="E5" s="538" t="s">
        <v>559</v>
      </c>
      <c r="F5" s="538" t="s">
        <v>560</v>
      </c>
      <c r="G5" s="545" t="s">
        <v>200</v>
      </c>
      <c r="H5" s="546" t="s">
        <v>561</v>
      </c>
      <c r="I5" s="540" t="s">
        <v>562</v>
      </c>
      <c r="J5" s="570" t="s">
        <v>517</v>
      </c>
      <c r="K5" s="570" t="s">
        <v>515</v>
      </c>
      <c r="L5" s="570" t="s">
        <v>516</v>
      </c>
      <c r="M5" s="570" t="s">
        <v>518</v>
      </c>
      <c r="N5" s="570" t="s">
        <v>519</v>
      </c>
      <c r="O5" s="570" t="s">
        <v>520</v>
      </c>
      <c r="P5" s="568" t="s">
        <v>521</v>
      </c>
      <c r="Q5" s="124" t="s">
        <v>571</v>
      </c>
      <c r="R5" s="124" t="s">
        <v>572</v>
      </c>
      <c r="S5" s="543" t="s">
        <v>427</v>
      </c>
      <c r="T5" s="111" t="s">
        <v>558</v>
      </c>
    </row>
    <row r="6" spans="1:20" ht="15" customHeight="1" x14ac:dyDescent="0.2">
      <c r="A6" s="539"/>
      <c r="B6" s="538"/>
      <c r="C6" s="538"/>
      <c r="D6" s="538"/>
      <c r="E6" s="538"/>
      <c r="F6" s="538"/>
      <c r="G6" s="545"/>
      <c r="H6" s="547"/>
      <c r="I6" s="541"/>
      <c r="J6" s="571"/>
      <c r="K6" s="571"/>
      <c r="L6" s="571"/>
      <c r="M6" s="571"/>
      <c r="N6" s="571"/>
      <c r="O6" s="571"/>
      <c r="P6" s="569"/>
      <c r="Q6" s="125">
        <f>IF(COUNTBLANK($G$8),"",$G$8)</f>
        <v>2018</v>
      </c>
      <c r="R6" s="125">
        <f>IF(COUNTBLANK($G$8),"",$G$8-1)</f>
        <v>2017</v>
      </c>
      <c r="S6" s="557"/>
      <c r="T6" s="385" t="s">
        <v>565</v>
      </c>
    </row>
    <row r="7" spans="1:20" ht="0.75" customHeight="1" x14ac:dyDescent="0.2">
      <c r="A7" s="94" t="s">
        <v>631</v>
      </c>
      <c r="B7" s="94" t="s">
        <v>550</v>
      </c>
      <c r="C7" s="94" t="s">
        <v>552</v>
      </c>
      <c r="D7" s="94" t="s">
        <v>551</v>
      </c>
      <c r="E7" s="94" t="s">
        <v>553</v>
      </c>
      <c r="F7" s="94" t="s">
        <v>554</v>
      </c>
      <c r="G7" s="108" t="s">
        <v>563</v>
      </c>
      <c r="H7" s="93" t="s">
        <v>426</v>
      </c>
      <c r="I7" s="92" t="s">
        <v>628</v>
      </c>
      <c r="J7" s="126" t="s">
        <v>471</v>
      </c>
      <c r="K7" s="126" t="s">
        <v>476</v>
      </c>
      <c r="L7" s="127" t="s">
        <v>472</v>
      </c>
      <c r="M7" s="127" t="s">
        <v>202</v>
      </c>
      <c r="N7" s="127" t="s">
        <v>491</v>
      </c>
      <c r="O7" s="127" t="s">
        <v>473</v>
      </c>
      <c r="P7" s="127" t="s">
        <v>492</v>
      </c>
      <c r="Q7" s="123" t="s">
        <v>567</v>
      </c>
      <c r="R7" s="123" t="s">
        <v>568</v>
      </c>
      <c r="S7" s="102" t="s">
        <v>428</v>
      </c>
      <c r="T7" s="386" t="s">
        <v>564</v>
      </c>
    </row>
    <row r="8" spans="1:20" s="266" customFormat="1" ht="15.75" x14ac:dyDescent="0.25">
      <c r="A8" s="107">
        <v>1</v>
      </c>
      <c r="B8" s="114"/>
      <c r="C8" s="114"/>
      <c r="D8" s="114">
        <f>IF($T8="Yes",1,0)</f>
        <v>0</v>
      </c>
      <c r="E8" s="114"/>
      <c r="F8" s="101"/>
      <c r="G8" s="264">
        <f>'OPS &amp; INVEST Stmt Income'!G8</f>
        <v>2018</v>
      </c>
      <c r="H8" s="265">
        <v>1</v>
      </c>
      <c r="I8" s="7" t="s">
        <v>849</v>
      </c>
      <c r="J8" s="251"/>
      <c r="K8" s="252"/>
      <c r="L8" s="252"/>
      <c r="M8" s="263"/>
      <c r="N8" s="252"/>
      <c r="O8" s="252"/>
      <c r="P8" s="252"/>
      <c r="Q8" s="252"/>
      <c r="R8" s="252"/>
      <c r="S8" s="489" t="s">
        <v>504</v>
      </c>
      <c r="T8" s="253" t="s">
        <v>504</v>
      </c>
    </row>
    <row r="9" spans="1:20" s="266" customFormat="1" ht="15" x14ac:dyDescent="0.25">
      <c r="A9" s="48">
        <v>2</v>
      </c>
      <c r="B9" s="114"/>
      <c r="C9" s="114"/>
      <c r="D9" s="114">
        <f t="shared" ref="D9:D60" si="0">IF($T9="Yes",1,0)</f>
        <v>0</v>
      </c>
      <c r="E9" s="114"/>
      <c r="F9" s="101"/>
      <c r="G9" s="267">
        <f>$G$8</f>
        <v>2018</v>
      </c>
      <c r="H9" s="268">
        <v>1.1000000000000001</v>
      </c>
      <c r="I9" s="269" t="s">
        <v>195</v>
      </c>
      <c r="J9" s="213"/>
      <c r="K9" s="213"/>
      <c r="L9" s="213"/>
      <c r="M9" s="262">
        <f t="shared" ref="M9:M60" si="1">SUM(J9:L9)</f>
        <v>0</v>
      </c>
      <c r="N9" s="213"/>
      <c r="O9" s="213"/>
      <c r="P9" s="213"/>
      <c r="Q9" s="219">
        <f>SUM(M9:P9)</f>
        <v>0</v>
      </c>
      <c r="R9" s="232">
        <f>'V_OPS &amp; INVEST Part 3'!Q9</f>
        <v>0</v>
      </c>
      <c r="S9" s="40" t="b">
        <f>IF(J9+K9+L9+N9+O9+P9=Q9,TRUE)</f>
        <v>1</v>
      </c>
      <c r="T9" s="384" t="str">
        <f t="shared" ref="T9:T47" si="2">IF($T$6="All 'Yes'","Yes","No")</f>
        <v>No</v>
      </c>
    </row>
    <row r="10" spans="1:20" s="266" customFormat="1" ht="15" customHeight="1" x14ac:dyDescent="0.25">
      <c r="A10" s="48">
        <v>3</v>
      </c>
      <c r="B10" s="114"/>
      <c r="C10" s="114"/>
      <c r="D10" s="114">
        <f t="shared" si="0"/>
        <v>0</v>
      </c>
      <c r="E10" s="114"/>
      <c r="F10" s="101"/>
      <c r="G10" s="270">
        <f t="shared" ref="G10:G60" si="3">$G$8</f>
        <v>2018</v>
      </c>
      <c r="H10" s="268">
        <v>1.2</v>
      </c>
      <c r="I10" s="269" t="s">
        <v>196</v>
      </c>
      <c r="J10" s="213"/>
      <c r="K10" s="213"/>
      <c r="L10" s="213"/>
      <c r="M10" s="262">
        <f t="shared" si="1"/>
        <v>0</v>
      </c>
      <c r="N10" s="213"/>
      <c r="O10" s="213"/>
      <c r="P10" s="213"/>
      <c r="Q10" s="219">
        <f t="shared" ref="Q10:Q60" si="4">SUM(M10:P10)</f>
        <v>0</v>
      </c>
      <c r="R10" s="232">
        <f>'V_OPS &amp; INVEST Part 3'!Q10</f>
        <v>0</v>
      </c>
      <c r="S10" s="40" t="b">
        <f t="shared" ref="S10:S60" si="5">IF(J10+K10+L10+N10+O10+P10=Q10,TRUE)</f>
        <v>1</v>
      </c>
      <c r="T10" s="384" t="str">
        <f t="shared" si="2"/>
        <v>No</v>
      </c>
    </row>
    <row r="11" spans="1:20" s="266" customFormat="1" ht="15" x14ac:dyDescent="0.25">
      <c r="A11" s="48">
        <v>4</v>
      </c>
      <c r="B11" s="114"/>
      <c r="C11" s="114"/>
      <c r="D11" s="114">
        <f t="shared" si="0"/>
        <v>0</v>
      </c>
      <c r="E11" s="114"/>
      <c r="F11" s="101"/>
      <c r="G11" s="270">
        <f t="shared" si="3"/>
        <v>2018</v>
      </c>
      <c r="H11" s="268">
        <v>1.3</v>
      </c>
      <c r="I11" s="269" t="s">
        <v>197</v>
      </c>
      <c r="J11" s="213"/>
      <c r="K11" s="213"/>
      <c r="L11" s="213"/>
      <c r="M11" s="262">
        <f t="shared" si="1"/>
        <v>0</v>
      </c>
      <c r="N11" s="213"/>
      <c r="O11" s="213"/>
      <c r="P11" s="213"/>
      <c r="Q11" s="219">
        <f t="shared" si="4"/>
        <v>0</v>
      </c>
      <c r="R11" s="232">
        <f>'V_OPS &amp; INVEST Part 3'!Q11</f>
        <v>0</v>
      </c>
      <c r="S11" s="40" t="b">
        <f t="shared" si="5"/>
        <v>1</v>
      </c>
      <c r="T11" s="384" t="str">
        <f t="shared" si="2"/>
        <v>No</v>
      </c>
    </row>
    <row r="12" spans="1:20" s="266" customFormat="1" ht="15" x14ac:dyDescent="0.25">
      <c r="A12" s="48">
        <v>5</v>
      </c>
      <c r="B12" s="114"/>
      <c r="C12" s="114"/>
      <c r="D12" s="114">
        <f t="shared" si="0"/>
        <v>0</v>
      </c>
      <c r="E12" s="114"/>
      <c r="F12" s="101"/>
      <c r="G12" s="270">
        <f t="shared" si="3"/>
        <v>2018</v>
      </c>
      <c r="H12" s="268">
        <v>1.4</v>
      </c>
      <c r="I12" s="269" t="s">
        <v>198</v>
      </c>
      <c r="J12" s="213"/>
      <c r="K12" s="213"/>
      <c r="L12" s="213"/>
      <c r="M12" s="262">
        <f t="shared" si="1"/>
        <v>0</v>
      </c>
      <c r="N12" s="213"/>
      <c r="O12" s="213"/>
      <c r="P12" s="213"/>
      <c r="Q12" s="219">
        <f t="shared" si="4"/>
        <v>0</v>
      </c>
      <c r="R12" s="232">
        <f>'V_OPS &amp; INVEST Part 3'!Q12</f>
        <v>0</v>
      </c>
      <c r="S12" s="40" t="b">
        <f t="shared" si="5"/>
        <v>1</v>
      </c>
      <c r="T12" s="384" t="str">
        <f t="shared" si="2"/>
        <v>No</v>
      </c>
    </row>
    <row r="13" spans="1:20" s="274" customFormat="1" ht="15" x14ac:dyDescent="0.25">
      <c r="A13" s="188">
        <v>6</v>
      </c>
      <c r="B13" s="189"/>
      <c r="C13" s="189"/>
      <c r="D13" s="189">
        <f t="shared" si="0"/>
        <v>0</v>
      </c>
      <c r="E13" s="189"/>
      <c r="F13" s="190"/>
      <c r="G13" s="271">
        <f t="shared" si="3"/>
        <v>2018</v>
      </c>
      <c r="H13" s="272">
        <v>1.5</v>
      </c>
      <c r="I13" s="273" t="s">
        <v>199</v>
      </c>
      <c r="J13" s="219">
        <f>SUM(J9:J12)</f>
        <v>0</v>
      </c>
      <c r="K13" s="219">
        <f>SUM(K9:K12)</f>
        <v>0</v>
      </c>
      <c r="L13" s="219">
        <f>SUM(L9:L12)</f>
        <v>0</v>
      </c>
      <c r="M13" s="219">
        <f>SUM(M9:M12)</f>
        <v>0</v>
      </c>
      <c r="N13" s="219">
        <f t="shared" ref="N13:P13" si="6">SUM(N9:N12)</f>
        <v>0</v>
      </c>
      <c r="O13" s="219">
        <f t="shared" si="6"/>
        <v>0</v>
      </c>
      <c r="P13" s="219">
        <f t="shared" si="6"/>
        <v>0</v>
      </c>
      <c r="Q13" s="219">
        <f t="shared" si="4"/>
        <v>0</v>
      </c>
      <c r="R13" s="232">
        <f>'V_OPS &amp; INVEST Part 3'!Q13</f>
        <v>0</v>
      </c>
      <c r="S13" s="40" t="b">
        <f t="shared" si="5"/>
        <v>1</v>
      </c>
      <c r="T13" s="384" t="str">
        <f t="shared" si="2"/>
        <v>No</v>
      </c>
    </row>
    <row r="14" spans="1:20" s="266" customFormat="1" ht="15" x14ac:dyDescent="0.25">
      <c r="A14" s="48">
        <v>7</v>
      </c>
      <c r="B14" s="114"/>
      <c r="C14" s="114"/>
      <c r="D14" s="114">
        <f t="shared" si="0"/>
        <v>0</v>
      </c>
      <c r="E14" s="114"/>
      <c r="F14" s="101"/>
      <c r="G14" s="270">
        <f t="shared" si="3"/>
        <v>2018</v>
      </c>
      <c r="H14" s="268">
        <v>2</v>
      </c>
      <c r="I14" s="269" t="s">
        <v>148</v>
      </c>
      <c r="J14" s="213"/>
      <c r="K14" s="213"/>
      <c r="L14" s="213"/>
      <c r="M14" s="262">
        <f t="shared" si="1"/>
        <v>0</v>
      </c>
      <c r="N14" s="213"/>
      <c r="O14" s="213"/>
      <c r="P14" s="213"/>
      <c r="Q14" s="219">
        <f t="shared" si="4"/>
        <v>0</v>
      </c>
      <c r="R14" s="232">
        <f>'V_OPS &amp; INVEST Part 3'!Q14</f>
        <v>0</v>
      </c>
      <c r="S14" s="40" t="b">
        <f t="shared" si="5"/>
        <v>1</v>
      </c>
      <c r="T14" s="384" t="str">
        <f t="shared" si="2"/>
        <v>No</v>
      </c>
    </row>
    <row r="15" spans="1:20" s="266" customFormat="1" ht="15" x14ac:dyDescent="0.25">
      <c r="A15" s="48">
        <v>8</v>
      </c>
      <c r="B15" s="114"/>
      <c r="C15" s="114"/>
      <c r="D15" s="114">
        <f t="shared" si="0"/>
        <v>0</v>
      </c>
      <c r="E15" s="114"/>
      <c r="F15" s="101"/>
      <c r="G15" s="270">
        <f t="shared" si="3"/>
        <v>2018</v>
      </c>
      <c r="H15" s="272" t="s">
        <v>5</v>
      </c>
      <c r="I15" s="273" t="s">
        <v>850</v>
      </c>
      <c r="J15" s="275"/>
      <c r="K15" s="276"/>
      <c r="L15" s="276"/>
      <c r="M15" s="263"/>
      <c r="N15" s="276"/>
      <c r="O15" s="276"/>
      <c r="P15" s="276"/>
      <c r="Q15" s="241"/>
      <c r="R15" s="276"/>
      <c r="S15" s="489" t="s">
        <v>504</v>
      </c>
      <c r="T15" s="253" t="s">
        <v>504</v>
      </c>
    </row>
    <row r="16" spans="1:20" s="266" customFormat="1" ht="15" x14ac:dyDescent="0.25">
      <c r="A16" s="48">
        <v>9</v>
      </c>
      <c r="B16" s="114"/>
      <c r="C16" s="114"/>
      <c r="D16" s="114">
        <f t="shared" si="0"/>
        <v>0</v>
      </c>
      <c r="E16" s="114"/>
      <c r="F16" s="101"/>
      <c r="G16" s="270">
        <f t="shared" si="3"/>
        <v>2018</v>
      </c>
      <c r="H16" s="268">
        <v>3.1</v>
      </c>
      <c r="I16" s="269" t="s">
        <v>173</v>
      </c>
      <c r="J16" s="213"/>
      <c r="K16" s="213"/>
      <c r="L16" s="213"/>
      <c r="M16" s="262">
        <f t="shared" si="1"/>
        <v>0</v>
      </c>
      <c r="N16" s="213"/>
      <c r="O16" s="213"/>
      <c r="P16" s="213"/>
      <c r="Q16" s="219">
        <f t="shared" si="4"/>
        <v>0</v>
      </c>
      <c r="R16" s="232">
        <f>'V_OPS &amp; INVEST Part 3'!Q16</f>
        <v>0</v>
      </c>
      <c r="S16" s="40" t="b">
        <f t="shared" si="5"/>
        <v>1</v>
      </c>
      <c r="T16" s="384" t="str">
        <f t="shared" si="2"/>
        <v>No</v>
      </c>
    </row>
    <row r="17" spans="1:20" s="266" customFormat="1" ht="15" x14ac:dyDescent="0.25">
      <c r="A17" s="48">
        <v>10</v>
      </c>
      <c r="B17" s="114"/>
      <c r="C17" s="114"/>
      <c r="D17" s="114">
        <f t="shared" si="0"/>
        <v>0</v>
      </c>
      <c r="E17" s="114"/>
      <c r="F17" s="101"/>
      <c r="G17" s="270">
        <f t="shared" si="3"/>
        <v>2018</v>
      </c>
      <c r="H17" s="268">
        <v>3.2</v>
      </c>
      <c r="I17" s="269" t="s">
        <v>93</v>
      </c>
      <c r="J17" s="213"/>
      <c r="K17" s="213"/>
      <c r="L17" s="213"/>
      <c r="M17" s="262">
        <f t="shared" si="1"/>
        <v>0</v>
      </c>
      <c r="N17" s="213"/>
      <c r="O17" s="213"/>
      <c r="P17" s="213"/>
      <c r="Q17" s="219">
        <f t="shared" si="4"/>
        <v>0</v>
      </c>
      <c r="R17" s="232">
        <f>'V_OPS &amp; INVEST Part 3'!Q17</f>
        <v>0</v>
      </c>
      <c r="S17" s="40" t="b">
        <f t="shared" si="5"/>
        <v>1</v>
      </c>
      <c r="T17" s="384" t="str">
        <f t="shared" si="2"/>
        <v>No</v>
      </c>
    </row>
    <row r="18" spans="1:20" s="266" customFormat="1" ht="15" x14ac:dyDescent="0.25">
      <c r="A18" s="48">
        <v>11</v>
      </c>
      <c r="B18" s="114"/>
      <c r="C18" s="114"/>
      <c r="D18" s="114">
        <f t="shared" si="0"/>
        <v>0</v>
      </c>
      <c r="E18" s="114"/>
      <c r="F18" s="101"/>
      <c r="G18" s="270">
        <f t="shared" si="3"/>
        <v>2018</v>
      </c>
      <c r="H18" s="268">
        <v>3.3</v>
      </c>
      <c r="I18" s="269" t="s">
        <v>174</v>
      </c>
      <c r="J18" s="213"/>
      <c r="K18" s="213"/>
      <c r="L18" s="213"/>
      <c r="M18" s="262">
        <f t="shared" si="1"/>
        <v>0</v>
      </c>
      <c r="N18" s="213"/>
      <c r="O18" s="213"/>
      <c r="P18" s="213"/>
      <c r="Q18" s="219">
        <f t="shared" si="4"/>
        <v>0</v>
      </c>
      <c r="R18" s="232">
        <f>'V_OPS &amp; INVEST Part 3'!Q18</f>
        <v>0</v>
      </c>
      <c r="S18" s="40" t="b">
        <f t="shared" si="5"/>
        <v>1</v>
      </c>
      <c r="T18" s="384" t="str">
        <f t="shared" si="2"/>
        <v>No</v>
      </c>
    </row>
    <row r="19" spans="1:20" s="266" customFormat="1" ht="15" x14ac:dyDescent="0.25">
      <c r="A19" s="48">
        <v>12</v>
      </c>
      <c r="B19" s="114"/>
      <c r="C19" s="114"/>
      <c r="D19" s="114">
        <f t="shared" si="0"/>
        <v>0</v>
      </c>
      <c r="E19" s="114"/>
      <c r="F19" s="101"/>
      <c r="G19" s="270">
        <f t="shared" si="3"/>
        <v>2018</v>
      </c>
      <c r="H19" s="268">
        <v>4</v>
      </c>
      <c r="I19" s="269" t="s">
        <v>149</v>
      </c>
      <c r="J19" s="213"/>
      <c r="K19" s="213"/>
      <c r="L19" s="213"/>
      <c r="M19" s="262">
        <f t="shared" si="1"/>
        <v>0</v>
      </c>
      <c r="N19" s="213"/>
      <c r="O19" s="213"/>
      <c r="P19" s="213"/>
      <c r="Q19" s="219">
        <f t="shared" si="4"/>
        <v>0</v>
      </c>
      <c r="R19" s="232">
        <f>'V_OPS &amp; INVEST Part 3'!Q19</f>
        <v>0</v>
      </c>
      <c r="S19" s="40" t="b">
        <f t="shared" si="5"/>
        <v>1</v>
      </c>
      <c r="T19" s="384" t="str">
        <f t="shared" si="2"/>
        <v>No</v>
      </c>
    </row>
    <row r="20" spans="1:20" s="266" customFormat="1" ht="15" x14ac:dyDescent="0.25">
      <c r="A20" s="48">
        <v>13</v>
      </c>
      <c r="B20" s="114"/>
      <c r="C20" s="114"/>
      <c r="D20" s="114">
        <f t="shared" si="0"/>
        <v>0</v>
      </c>
      <c r="E20" s="114"/>
      <c r="F20" s="101"/>
      <c r="G20" s="270">
        <f t="shared" si="3"/>
        <v>2018</v>
      </c>
      <c r="H20" s="268">
        <v>5</v>
      </c>
      <c r="I20" s="269" t="s">
        <v>150</v>
      </c>
      <c r="J20" s="213"/>
      <c r="K20" s="213"/>
      <c r="L20" s="213"/>
      <c r="M20" s="262">
        <f t="shared" si="1"/>
        <v>0</v>
      </c>
      <c r="N20" s="213"/>
      <c r="O20" s="213"/>
      <c r="P20" s="213"/>
      <c r="Q20" s="219">
        <f t="shared" si="4"/>
        <v>0</v>
      </c>
      <c r="R20" s="232">
        <f>'V_OPS &amp; INVEST Part 3'!Q20</f>
        <v>0</v>
      </c>
      <c r="S20" s="40" t="b">
        <f t="shared" si="5"/>
        <v>1</v>
      </c>
      <c r="T20" s="384" t="str">
        <f t="shared" si="2"/>
        <v>No</v>
      </c>
    </row>
    <row r="21" spans="1:20" s="266" customFormat="1" ht="15" x14ac:dyDescent="0.25">
      <c r="A21" s="48">
        <v>14</v>
      </c>
      <c r="B21" s="114"/>
      <c r="C21" s="114"/>
      <c r="D21" s="114">
        <f t="shared" si="0"/>
        <v>0</v>
      </c>
      <c r="E21" s="114"/>
      <c r="F21" s="101"/>
      <c r="G21" s="270">
        <f t="shared" si="3"/>
        <v>2018</v>
      </c>
      <c r="H21" s="268">
        <v>6</v>
      </c>
      <c r="I21" s="269" t="s">
        <v>151</v>
      </c>
      <c r="J21" s="460"/>
      <c r="K21" s="460"/>
      <c r="L21" s="460"/>
      <c r="M21" s="506">
        <f t="shared" si="1"/>
        <v>0</v>
      </c>
      <c r="N21" s="460"/>
      <c r="O21" s="460"/>
      <c r="P21" s="460"/>
      <c r="Q21" s="219">
        <f t="shared" si="4"/>
        <v>0</v>
      </c>
      <c r="R21" s="232">
        <f>'V_OPS &amp; INVEST Part 3'!Q21</f>
        <v>0</v>
      </c>
      <c r="S21" s="40" t="b">
        <f t="shared" si="5"/>
        <v>1</v>
      </c>
      <c r="T21" s="384" t="str">
        <f t="shared" si="2"/>
        <v>No</v>
      </c>
    </row>
    <row r="22" spans="1:20" s="266" customFormat="1" ht="15" x14ac:dyDescent="0.25">
      <c r="A22" s="48">
        <v>15</v>
      </c>
      <c r="B22" s="114"/>
      <c r="C22" s="114"/>
      <c r="D22" s="114">
        <f t="shared" si="0"/>
        <v>0</v>
      </c>
      <c r="E22" s="114"/>
      <c r="F22" s="101"/>
      <c r="G22" s="270">
        <f t="shared" si="3"/>
        <v>2018</v>
      </c>
      <c r="H22" s="268">
        <v>7</v>
      </c>
      <c r="I22" s="516" t="s">
        <v>152</v>
      </c>
      <c r="J22" s="512"/>
      <c r="K22" s="513"/>
      <c r="L22" s="513"/>
      <c r="M22" s="513"/>
      <c r="N22" s="513"/>
      <c r="O22" s="518"/>
      <c r="P22" s="519"/>
      <c r="Q22" s="517">
        <f t="shared" si="4"/>
        <v>0</v>
      </c>
      <c r="R22" s="232">
        <f>'V_OPS &amp; INVEST Part 3'!Q22</f>
        <v>0</v>
      </c>
      <c r="S22" s="40" t="b">
        <f t="shared" si="5"/>
        <v>1</v>
      </c>
      <c r="T22" s="384" t="str">
        <f t="shared" si="2"/>
        <v>No</v>
      </c>
    </row>
    <row r="23" spans="1:20" s="266" customFormat="1" ht="15" x14ac:dyDescent="0.25">
      <c r="A23" s="48">
        <v>16</v>
      </c>
      <c r="B23" s="114"/>
      <c r="C23" s="114"/>
      <c r="D23" s="114">
        <f t="shared" si="0"/>
        <v>0</v>
      </c>
      <c r="E23" s="114"/>
      <c r="F23" s="101"/>
      <c r="G23" s="270">
        <f t="shared" si="3"/>
        <v>2018</v>
      </c>
      <c r="H23" s="268">
        <v>8</v>
      </c>
      <c r="I23" s="269" t="s">
        <v>153</v>
      </c>
      <c r="J23" s="222"/>
      <c r="K23" s="222"/>
      <c r="L23" s="222"/>
      <c r="M23" s="510">
        <f>SUM(J23:L23)</f>
        <v>0</v>
      </c>
      <c r="N23" s="222"/>
      <c r="O23" s="222"/>
      <c r="P23" s="222"/>
      <c r="Q23" s="219">
        <f t="shared" si="4"/>
        <v>0</v>
      </c>
      <c r="R23" s="232">
        <f>'V_OPS &amp; INVEST Part 3'!Q23</f>
        <v>0</v>
      </c>
      <c r="S23" s="40" t="b">
        <f t="shared" si="5"/>
        <v>1</v>
      </c>
      <c r="T23" s="384" t="str">
        <f t="shared" si="2"/>
        <v>No</v>
      </c>
    </row>
    <row r="24" spans="1:20" s="266" customFormat="1" ht="15" x14ac:dyDescent="0.25">
      <c r="A24" s="48">
        <v>17</v>
      </c>
      <c r="B24" s="114"/>
      <c r="C24" s="114"/>
      <c r="D24" s="114">
        <f t="shared" si="0"/>
        <v>0</v>
      </c>
      <c r="E24" s="114"/>
      <c r="F24" s="101"/>
      <c r="G24" s="270">
        <f t="shared" si="3"/>
        <v>2018</v>
      </c>
      <c r="H24" s="268">
        <v>9</v>
      </c>
      <c r="I24" s="269" t="s">
        <v>154</v>
      </c>
      <c r="J24" s="213"/>
      <c r="K24" s="213"/>
      <c r="L24" s="213"/>
      <c r="M24" s="262">
        <f t="shared" si="1"/>
        <v>0</v>
      </c>
      <c r="N24" s="213"/>
      <c r="O24" s="213"/>
      <c r="P24" s="213"/>
      <c r="Q24" s="219">
        <f t="shared" si="4"/>
        <v>0</v>
      </c>
      <c r="R24" s="232">
        <f>'V_OPS &amp; INVEST Part 3'!Q24</f>
        <v>0</v>
      </c>
      <c r="S24" s="40" t="b">
        <f t="shared" si="5"/>
        <v>1</v>
      </c>
      <c r="T24" s="384" t="str">
        <f t="shared" si="2"/>
        <v>No</v>
      </c>
    </row>
    <row r="25" spans="1:20" s="266" customFormat="1" ht="15" x14ac:dyDescent="0.25">
      <c r="A25" s="48">
        <v>18</v>
      </c>
      <c r="B25" s="114"/>
      <c r="C25" s="114"/>
      <c r="D25" s="114">
        <f t="shared" si="0"/>
        <v>0</v>
      </c>
      <c r="E25" s="114"/>
      <c r="F25" s="101"/>
      <c r="G25" s="270">
        <f t="shared" si="3"/>
        <v>2018</v>
      </c>
      <c r="H25" s="268">
        <v>10</v>
      </c>
      <c r="I25" s="269" t="s">
        <v>155</v>
      </c>
      <c r="J25" s="213"/>
      <c r="K25" s="213"/>
      <c r="L25" s="213"/>
      <c r="M25" s="262">
        <f t="shared" si="1"/>
        <v>0</v>
      </c>
      <c r="N25" s="213"/>
      <c r="O25" s="213"/>
      <c r="P25" s="213"/>
      <c r="Q25" s="219">
        <f t="shared" si="4"/>
        <v>0</v>
      </c>
      <c r="R25" s="232">
        <f>'V_OPS &amp; INVEST Part 3'!Q25</f>
        <v>0</v>
      </c>
      <c r="S25" s="40" t="b">
        <f t="shared" si="5"/>
        <v>1</v>
      </c>
      <c r="T25" s="384" t="str">
        <f t="shared" si="2"/>
        <v>No</v>
      </c>
    </row>
    <row r="26" spans="1:20" s="266" customFormat="1" ht="15" x14ac:dyDescent="0.25">
      <c r="A26" s="48">
        <v>19</v>
      </c>
      <c r="B26" s="114"/>
      <c r="C26" s="114"/>
      <c r="D26" s="114">
        <f t="shared" si="0"/>
        <v>0</v>
      </c>
      <c r="E26" s="114"/>
      <c r="F26" s="101"/>
      <c r="G26" s="270">
        <f t="shared" si="3"/>
        <v>2018</v>
      </c>
      <c r="H26" s="268">
        <v>11</v>
      </c>
      <c r="I26" s="269" t="s">
        <v>156</v>
      </c>
      <c r="J26" s="213"/>
      <c r="K26" s="213"/>
      <c r="L26" s="213"/>
      <c r="M26" s="262">
        <f t="shared" si="1"/>
        <v>0</v>
      </c>
      <c r="N26" s="213"/>
      <c r="O26" s="213"/>
      <c r="P26" s="213"/>
      <c r="Q26" s="219">
        <f t="shared" si="4"/>
        <v>0</v>
      </c>
      <c r="R26" s="232">
        <f>'V_OPS &amp; INVEST Part 3'!Q26</f>
        <v>0</v>
      </c>
      <c r="S26" s="40" t="b">
        <f t="shared" si="5"/>
        <v>1</v>
      </c>
      <c r="T26" s="384" t="str">
        <f t="shared" si="2"/>
        <v>No</v>
      </c>
    </row>
    <row r="27" spans="1:20" s="266" customFormat="1" ht="15" x14ac:dyDescent="0.25">
      <c r="A27" s="48">
        <v>20</v>
      </c>
      <c r="B27" s="114"/>
      <c r="C27" s="114"/>
      <c r="D27" s="114">
        <f t="shared" si="0"/>
        <v>0</v>
      </c>
      <c r="E27" s="114"/>
      <c r="F27" s="101"/>
      <c r="G27" s="270">
        <f t="shared" si="3"/>
        <v>2018</v>
      </c>
      <c r="H27" s="268">
        <v>12</v>
      </c>
      <c r="I27" s="269" t="s">
        <v>157</v>
      </c>
      <c r="J27" s="213"/>
      <c r="K27" s="213"/>
      <c r="L27" s="213"/>
      <c r="M27" s="262">
        <f t="shared" si="1"/>
        <v>0</v>
      </c>
      <c r="N27" s="213"/>
      <c r="O27" s="213"/>
      <c r="P27" s="213"/>
      <c r="Q27" s="219">
        <f t="shared" si="4"/>
        <v>0</v>
      </c>
      <c r="R27" s="232">
        <f>'V_OPS &amp; INVEST Part 3'!Q27</f>
        <v>0</v>
      </c>
      <c r="S27" s="40" t="b">
        <f t="shared" si="5"/>
        <v>1</v>
      </c>
      <c r="T27" s="384" t="str">
        <f t="shared" si="2"/>
        <v>No</v>
      </c>
    </row>
    <row r="28" spans="1:20" s="266" customFormat="1" ht="15" x14ac:dyDescent="0.25">
      <c r="A28" s="48">
        <v>21</v>
      </c>
      <c r="B28" s="114"/>
      <c r="C28" s="114"/>
      <c r="D28" s="114">
        <f t="shared" si="0"/>
        <v>0</v>
      </c>
      <c r="E28" s="114"/>
      <c r="F28" s="101"/>
      <c r="G28" s="270">
        <f t="shared" si="3"/>
        <v>2018</v>
      </c>
      <c r="H28" s="268">
        <v>13</v>
      </c>
      <c r="I28" s="269" t="s">
        <v>158</v>
      </c>
      <c r="J28" s="213"/>
      <c r="K28" s="213"/>
      <c r="L28" s="213"/>
      <c r="M28" s="262">
        <f t="shared" si="1"/>
        <v>0</v>
      </c>
      <c r="N28" s="213"/>
      <c r="O28" s="213"/>
      <c r="P28" s="213"/>
      <c r="Q28" s="219">
        <f t="shared" si="4"/>
        <v>0</v>
      </c>
      <c r="R28" s="232">
        <f>'V_OPS &amp; INVEST Part 3'!Q28</f>
        <v>0</v>
      </c>
      <c r="S28" s="40" t="b">
        <f t="shared" si="5"/>
        <v>1</v>
      </c>
      <c r="T28" s="384" t="str">
        <f t="shared" si="2"/>
        <v>No</v>
      </c>
    </row>
    <row r="29" spans="1:20" s="266" customFormat="1" ht="15" x14ac:dyDescent="0.25">
      <c r="A29" s="48">
        <v>22</v>
      </c>
      <c r="B29" s="114"/>
      <c r="C29" s="114"/>
      <c r="D29" s="114">
        <f t="shared" si="0"/>
        <v>0</v>
      </c>
      <c r="E29" s="114"/>
      <c r="F29" s="101"/>
      <c r="G29" s="270">
        <f t="shared" si="3"/>
        <v>2018</v>
      </c>
      <c r="H29" s="268">
        <v>14</v>
      </c>
      <c r="I29" s="269" t="s">
        <v>159</v>
      </c>
      <c r="J29" s="213"/>
      <c r="K29" s="213"/>
      <c r="L29" s="213"/>
      <c r="M29" s="262">
        <f t="shared" si="1"/>
        <v>0</v>
      </c>
      <c r="N29" s="213"/>
      <c r="O29" s="213"/>
      <c r="P29" s="213"/>
      <c r="Q29" s="219">
        <f t="shared" si="4"/>
        <v>0</v>
      </c>
      <c r="R29" s="232">
        <f>'V_OPS &amp; INVEST Part 3'!Q29</f>
        <v>0</v>
      </c>
      <c r="S29" s="40" t="b">
        <f t="shared" si="5"/>
        <v>1</v>
      </c>
      <c r="T29" s="384" t="str">
        <f t="shared" si="2"/>
        <v>No</v>
      </c>
    </row>
    <row r="30" spans="1:20" s="266" customFormat="1" ht="15" x14ac:dyDescent="0.25">
      <c r="A30" s="48">
        <v>23</v>
      </c>
      <c r="B30" s="114"/>
      <c r="C30" s="114"/>
      <c r="D30" s="114">
        <f t="shared" si="0"/>
        <v>0</v>
      </c>
      <c r="E30" s="114"/>
      <c r="F30" s="101"/>
      <c r="G30" s="270">
        <f t="shared" si="3"/>
        <v>2018</v>
      </c>
      <c r="H30" s="268">
        <v>15</v>
      </c>
      <c r="I30" s="269" t="s">
        <v>160</v>
      </c>
      <c r="J30" s="213"/>
      <c r="K30" s="213"/>
      <c r="L30" s="213"/>
      <c r="M30" s="262">
        <f t="shared" si="1"/>
        <v>0</v>
      </c>
      <c r="N30" s="213"/>
      <c r="O30" s="213"/>
      <c r="P30" s="213"/>
      <c r="Q30" s="219">
        <f t="shared" si="4"/>
        <v>0</v>
      </c>
      <c r="R30" s="232">
        <f>'V_OPS &amp; INVEST Part 3'!Q30</f>
        <v>0</v>
      </c>
      <c r="S30" s="40" t="b">
        <f t="shared" si="5"/>
        <v>1</v>
      </c>
      <c r="T30" s="384" t="str">
        <f t="shared" si="2"/>
        <v>No</v>
      </c>
    </row>
    <row r="31" spans="1:20" s="266" customFormat="1" ht="15" x14ac:dyDescent="0.25">
      <c r="A31" s="48">
        <v>24</v>
      </c>
      <c r="B31" s="114"/>
      <c r="C31" s="114"/>
      <c r="D31" s="114">
        <f t="shared" si="0"/>
        <v>0</v>
      </c>
      <c r="E31" s="114"/>
      <c r="F31" s="101"/>
      <c r="G31" s="270">
        <f t="shared" si="3"/>
        <v>2018</v>
      </c>
      <c r="H31" s="268">
        <v>16</v>
      </c>
      <c r="I31" s="269" t="s">
        <v>161</v>
      </c>
      <c r="J31" s="213"/>
      <c r="K31" s="213"/>
      <c r="L31" s="213"/>
      <c r="M31" s="262">
        <f t="shared" si="1"/>
        <v>0</v>
      </c>
      <c r="N31" s="213"/>
      <c r="O31" s="213"/>
      <c r="P31" s="213"/>
      <c r="Q31" s="219">
        <f t="shared" si="4"/>
        <v>0</v>
      </c>
      <c r="R31" s="232">
        <f>'V_OPS &amp; INVEST Part 3'!Q31</f>
        <v>0</v>
      </c>
      <c r="S31" s="40" t="b">
        <f t="shared" si="5"/>
        <v>1</v>
      </c>
      <c r="T31" s="384" t="str">
        <f t="shared" si="2"/>
        <v>No</v>
      </c>
    </row>
    <row r="32" spans="1:20" s="266" customFormat="1" ht="15" x14ac:dyDescent="0.25">
      <c r="A32" s="48">
        <v>25</v>
      </c>
      <c r="B32" s="114"/>
      <c r="C32" s="114"/>
      <c r="D32" s="114">
        <f t="shared" si="0"/>
        <v>0</v>
      </c>
      <c r="E32" s="114"/>
      <c r="F32" s="101"/>
      <c r="G32" s="270">
        <f t="shared" si="3"/>
        <v>2018</v>
      </c>
      <c r="H32" s="268">
        <v>17</v>
      </c>
      <c r="I32" s="269" t="s">
        <v>162</v>
      </c>
      <c r="J32" s="213"/>
      <c r="K32" s="213"/>
      <c r="L32" s="213"/>
      <c r="M32" s="262">
        <f t="shared" si="1"/>
        <v>0</v>
      </c>
      <c r="N32" s="213"/>
      <c r="O32" s="213"/>
      <c r="P32" s="213"/>
      <c r="Q32" s="219">
        <f t="shared" si="4"/>
        <v>0</v>
      </c>
      <c r="R32" s="232">
        <f>'V_OPS &amp; INVEST Part 3'!Q32</f>
        <v>0</v>
      </c>
      <c r="S32" s="40" t="b">
        <f t="shared" si="5"/>
        <v>1</v>
      </c>
      <c r="T32" s="384" t="str">
        <f t="shared" si="2"/>
        <v>No</v>
      </c>
    </row>
    <row r="33" spans="1:20" s="266" customFormat="1" ht="15" x14ac:dyDescent="0.25">
      <c r="A33" s="48">
        <v>26</v>
      </c>
      <c r="B33" s="114"/>
      <c r="C33" s="114"/>
      <c r="D33" s="114">
        <f t="shared" si="0"/>
        <v>0</v>
      </c>
      <c r="E33" s="114"/>
      <c r="F33" s="101"/>
      <c r="G33" s="270">
        <f t="shared" si="3"/>
        <v>2018</v>
      </c>
      <c r="H33" s="268">
        <v>18</v>
      </c>
      <c r="I33" s="269" t="s">
        <v>163</v>
      </c>
      <c r="J33" s="213"/>
      <c r="K33" s="213"/>
      <c r="L33" s="213"/>
      <c r="M33" s="262">
        <f t="shared" si="1"/>
        <v>0</v>
      </c>
      <c r="N33" s="213"/>
      <c r="O33" s="213"/>
      <c r="P33" s="213"/>
      <c r="Q33" s="219">
        <f t="shared" si="4"/>
        <v>0</v>
      </c>
      <c r="R33" s="232">
        <f>'V_OPS &amp; INVEST Part 3'!Q33</f>
        <v>0</v>
      </c>
      <c r="S33" s="40" t="b">
        <f t="shared" si="5"/>
        <v>1</v>
      </c>
      <c r="T33" s="384" t="str">
        <f t="shared" si="2"/>
        <v>No</v>
      </c>
    </row>
    <row r="34" spans="1:20" s="274" customFormat="1" ht="15" x14ac:dyDescent="0.25">
      <c r="A34" s="188">
        <v>27</v>
      </c>
      <c r="B34" s="189"/>
      <c r="C34" s="189"/>
      <c r="D34" s="189">
        <f t="shared" si="0"/>
        <v>0</v>
      </c>
      <c r="E34" s="189"/>
      <c r="F34" s="190"/>
      <c r="G34" s="271">
        <f t="shared" si="3"/>
        <v>2018</v>
      </c>
      <c r="H34" s="272">
        <v>19</v>
      </c>
      <c r="I34" s="273" t="s">
        <v>95</v>
      </c>
      <c r="J34" s="219">
        <f>SUM(J13:J33)</f>
        <v>0</v>
      </c>
      <c r="K34" s="219">
        <f>SUM(K13:K33)</f>
        <v>0</v>
      </c>
      <c r="L34" s="219">
        <f>SUM(L13:L33)</f>
        <v>0</v>
      </c>
      <c r="M34" s="262">
        <f>SUM(J34:L34)</f>
        <v>0</v>
      </c>
      <c r="N34" s="219">
        <f t="shared" ref="N34:R34" si="7">SUM(N13:N33)</f>
        <v>0</v>
      </c>
      <c r="O34" s="219">
        <f t="shared" si="7"/>
        <v>0</v>
      </c>
      <c r="P34" s="219">
        <f t="shared" si="7"/>
        <v>0</v>
      </c>
      <c r="Q34" s="219">
        <f t="shared" si="4"/>
        <v>0</v>
      </c>
      <c r="R34" s="219">
        <f t="shared" si="7"/>
        <v>0</v>
      </c>
      <c r="S34" s="40" t="b">
        <f t="shared" si="5"/>
        <v>1</v>
      </c>
      <c r="T34" s="384" t="str">
        <f t="shared" si="2"/>
        <v>No</v>
      </c>
    </row>
    <row r="35" spans="1:20" s="266" customFormat="1" ht="15" x14ac:dyDescent="0.25">
      <c r="A35" s="48">
        <v>28</v>
      </c>
      <c r="B35" s="114"/>
      <c r="C35" s="114"/>
      <c r="D35" s="114">
        <f t="shared" si="0"/>
        <v>0</v>
      </c>
      <c r="E35" s="114"/>
      <c r="F35" s="101"/>
      <c r="G35" s="270">
        <f t="shared" si="3"/>
        <v>2018</v>
      </c>
      <c r="H35" s="272" t="s">
        <v>64</v>
      </c>
      <c r="I35" s="273" t="s">
        <v>851</v>
      </c>
      <c r="J35" s="275"/>
      <c r="K35" s="276"/>
      <c r="L35" s="276"/>
      <c r="M35" s="263"/>
      <c r="N35" s="276"/>
      <c r="O35" s="276"/>
      <c r="P35" s="276"/>
      <c r="Q35" s="241"/>
      <c r="R35" s="276"/>
      <c r="S35" s="489" t="s">
        <v>504</v>
      </c>
      <c r="T35" s="253" t="s">
        <v>504</v>
      </c>
    </row>
    <row r="36" spans="1:20" s="266" customFormat="1" ht="15" x14ac:dyDescent="0.25">
      <c r="A36" s="48">
        <v>29</v>
      </c>
      <c r="B36" s="114"/>
      <c r="C36" s="114"/>
      <c r="D36" s="114">
        <f t="shared" si="0"/>
        <v>0</v>
      </c>
      <c r="E36" s="114"/>
      <c r="F36" s="101"/>
      <c r="G36" s="270">
        <f t="shared" si="3"/>
        <v>2018</v>
      </c>
      <c r="H36" s="268">
        <v>20.100000000000001</v>
      </c>
      <c r="I36" s="269" t="s">
        <v>175</v>
      </c>
      <c r="J36" s="213"/>
      <c r="K36" s="213"/>
      <c r="L36" s="213"/>
      <c r="M36" s="262">
        <f t="shared" si="1"/>
        <v>0</v>
      </c>
      <c r="N36" s="213"/>
      <c r="O36" s="213"/>
      <c r="P36" s="213"/>
      <c r="Q36" s="219">
        <f t="shared" si="4"/>
        <v>0</v>
      </c>
      <c r="R36" s="232">
        <f>'V_OPS &amp; INVEST Part 3'!Q36</f>
        <v>0</v>
      </c>
      <c r="S36" s="40" t="b">
        <f t="shared" si="5"/>
        <v>1</v>
      </c>
      <c r="T36" s="384" t="str">
        <f t="shared" si="2"/>
        <v>No</v>
      </c>
    </row>
    <row r="37" spans="1:20" s="266" customFormat="1" ht="15" x14ac:dyDescent="0.25">
      <c r="A37" s="48">
        <v>30</v>
      </c>
      <c r="B37" s="114"/>
      <c r="C37" s="114"/>
      <c r="D37" s="114">
        <f t="shared" si="0"/>
        <v>0</v>
      </c>
      <c r="E37" s="114"/>
      <c r="F37" s="101"/>
      <c r="G37" s="270">
        <f t="shared" si="3"/>
        <v>2018</v>
      </c>
      <c r="H37" s="268">
        <v>20.2</v>
      </c>
      <c r="I37" s="269" t="s">
        <v>176</v>
      </c>
      <c r="J37" s="213"/>
      <c r="K37" s="213"/>
      <c r="L37" s="213"/>
      <c r="M37" s="262">
        <f t="shared" si="1"/>
        <v>0</v>
      </c>
      <c r="N37" s="213"/>
      <c r="O37" s="213"/>
      <c r="P37" s="213"/>
      <c r="Q37" s="219">
        <f t="shared" si="4"/>
        <v>0</v>
      </c>
      <c r="R37" s="232">
        <f>'V_OPS &amp; INVEST Part 3'!Q37</f>
        <v>0</v>
      </c>
      <c r="S37" s="40" t="b">
        <f t="shared" si="5"/>
        <v>1</v>
      </c>
      <c r="T37" s="384" t="str">
        <f t="shared" si="2"/>
        <v>No</v>
      </c>
    </row>
    <row r="38" spans="1:20" s="266" customFormat="1" ht="15" x14ac:dyDescent="0.25">
      <c r="A38" s="48">
        <v>31</v>
      </c>
      <c r="B38" s="114"/>
      <c r="C38" s="114"/>
      <c r="D38" s="114">
        <f t="shared" si="0"/>
        <v>0</v>
      </c>
      <c r="E38" s="114"/>
      <c r="F38" s="101"/>
      <c r="G38" s="270">
        <f t="shared" si="3"/>
        <v>2018</v>
      </c>
      <c r="H38" s="268">
        <v>20.3</v>
      </c>
      <c r="I38" s="269" t="s">
        <v>177</v>
      </c>
      <c r="J38" s="213"/>
      <c r="K38" s="213"/>
      <c r="L38" s="213"/>
      <c r="M38" s="262">
        <f t="shared" si="1"/>
        <v>0</v>
      </c>
      <c r="N38" s="213"/>
      <c r="O38" s="213"/>
      <c r="P38" s="279"/>
      <c r="Q38" s="219">
        <f t="shared" si="4"/>
        <v>0</v>
      </c>
      <c r="R38" s="232">
        <f>'V_OPS &amp; INVEST Part 3'!Q38</f>
        <v>0</v>
      </c>
      <c r="S38" s="40" t="b">
        <f t="shared" si="5"/>
        <v>1</v>
      </c>
      <c r="T38" s="384" t="str">
        <f t="shared" si="2"/>
        <v>No</v>
      </c>
    </row>
    <row r="39" spans="1:20" s="266" customFormat="1" ht="15" x14ac:dyDescent="0.25">
      <c r="A39" s="48">
        <v>32</v>
      </c>
      <c r="B39" s="114"/>
      <c r="C39" s="114"/>
      <c r="D39" s="114">
        <f t="shared" si="0"/>
        <v>0</v>
      </c>
      <c r="E39" s="114"/>
      <c r="F39" s="101"/>
      <c r="G39" s="270">
        <f t="shared" si="3"/>
        <v>2018</v>
      </c>
      <c r="H39" s="268">
        <v>20.399999999999999</v>
      </c>
      <c r="I39" s="269" t="s">
        <v>178</v>
      </c>
      <c r="J39" s="213"/>
      <c r="K39" s="213"/>
      <c r="L39" s="213"/>
      <c r="M39" s="262">
        <f t="shared" si="1"/>
        <v>0</v>
      </c>
      <c r="N39" s="213"/>
      <c r="O39" s="213"/>
      <c r="P39" s="213"/>
      <c r="Q39" s="219">
        <f t="shared" si="4"/>
        <v>0</v>
      </c>
      <c r="R39" s="232">
        <f>'V_OPS &amp; INVEST Part 3'!Q39</f>
        <v>0</v>
      </c>
      <c r="S39" s="40" t="b">
        <f t="shared" si="5"/>
        <v>1</v>
      </c>
      <c r="T39" s="384" t="str">
        <f t="shared" si="2"/>
        <v>No</v>
      </c>
    </row>
    <row r="40" spans="1:20" s="274" customFormat="1" ht="15" x14ac:dyDescent="0.25">
      <c r="A40" s="188">
        <v>33</v>
      </c>
      <c r="B40" s="189"/>
      <c r="C40" s="189"/>
      <c r="D40" s="189">
        <f t="shared" si="0"/>
        <v>0</v>
      </c>
      <c r="E40" s="189"/>
      <c r="F40" s="190"/>
      <c r="G40" s="271">
        <f t="shared" si="3"/>
        <v>2018</v>
      </c>
      <c r="H40" s="272">
        <v>20.5</v>
      </c>
      <c r="I40" s="273" t="s">
        <v>179</v>
      </c>
      <c r="J40" s="221">
        <f>SUM(J36:J39)</f>
        <v>0</v>
      </c>
      <c r="K40" s="221">
        <f>SUM(K36:K39)</f>
        <v>0</v>
      </c>
      <c r="L40" s="221">
        <f>SUM(L36:L39)</f>
        <v>0</v>
      </c>
      <c r="M40" s="262">
        <f t="shared" si="1"/>
        <v>0</v>
      </c>
      <c r="N40" s="221">
        <f t="shared" ref="N40:P40" si="8">SUM(N36:N39)</f>
        <v>0</v>
      </c>
      <c r="O40" s="221">
        <f t="shared" si="8"/>
        <v>0</v>
      </c>
      <c r="P40" s="221">
        <f t="shared" si="8"/>
        <v>0</v>
      </c>
      <c r="Q40" s="219">
        <f t="shared" si="4"/>
        <v>0</v>
      </c>
      <c r="R40" s="232">
        <f>'V_OPS &amp; INVEST Part 3'!Q40</f>
        <v>0</v>
      </c>
      <c r="S40" s="40" t="b">
        <f t="shared" si="5"/>
        <v>1</v>
      </c>
      <c r="T40" s="384" t="str">
        <f t="shared" si="2"/>
        <v>No</v>
      </c>
    </row>
    <row r="41" spans="1:20" s="266" customFormat="1" ht="15" x14ac:dyDescent="0.25">
      <c r="A41" s="48">
        <v>34</v>
      </c>
      <c r="B41" s="114"/>
      <c r="C41" s="114"/>
      <c r="D41" s="114">
        <f t="shared" si="0"/>
        <v>0</v>
      </c>
      <c r="E41" s="114"/>
      <c r="F41" s="101"/>
      <c r="G41" s="270">
        <f t="shared" si="3"/>
        <v>2018</v>
      </c>
      <c r="H41" s="268">
        <v>21</v>
      </c>
      <c r="I41" s="269" t="s">
        <v>164</v>
      </c>
      <c r="J41" s="213"/>
      <c r="K41" s="213"/>
      <c r="L41" s="213"/>
      <c r="M41" s="262">
        <f t="shared" si="1"/>
        <v>0</v>
      </c>
      <c r="N41" s="213"/>
      <c r="O41" s="213"/>
      <c r="P41" s="213"/>
      <c r="Q41" s="219">
        <f t="shared" si="4"/>
        <v>0</v>
      </c>
      <c r="R41" s="232">
        <f>'V_OPS &amp; INVEST Part 3'!Q41</f>
        <v>0</v>
      </c>
      <c r="S41" s="40" t="b">
        <f t="shared" si="5"/>
        <v>1</v>
      </c>
      <c r="T41" s="384" t="str">
        <f t="shared" si="2"/>
        <v>No</v>
      </c>
    </row>
    <row r="42" spans="1:20" s="266" customFormat="1" ht="15" x14ac:dyDescent="0.25">
      <c r="A42" s="48">
        <v>35</v>
      </c>
      <c r="B42" s="114"/>
      <c r="C42" s="114"/>
      <c r="D42" s="114">
        <f t="shared" si="0"/>
        <v>0</v>
      </c>
      <c r="E42" s="114"/>
      <c r="F42" s="101"/>
      <c r="G42" s="270">
        <f t="shared" si="3"/>
        <v>2018</v>
      </c>
      <c r="H42" s="268">
        <v>22</v>
      </c>
      <c r="I42" s="269" t="s">
        <v>165</v>
      </c>
      <c r="J42" s="213"/>
      <c r="K42" s="213"/>
      <c r="L42" s="213"/>
      <c r="M42" s="262">
        <f t="shared" si="1"/>
        <v>0</v>
      </c>
      <c r="N42" s="213"/>
      <c r="O42" s="213"/>
      <c r="P42" s="213"/>
      <c r="Q42" s="219">
        <f t="shared" si="4"/>
        <v>0</v>
      </c>
      <c r="R42" s="232">
        <f>'V_OPS &amp; INVEST Part 3'!Q42</f>
        <v>0</v>
      </c>
      <c r="S42" s="40" t="b">
        <f t="shared" si="5"/>
        <v>1</v>
      </c>
      <c r="T42" s="384" t="str">
        <f t="shared" si="2"/>
        <v>No</v>
      </c>
    </row>
    <row r="43" spans="1:20" s="266" customFormat="1" ht="15" x14ac:dyDescent="0.25">
      <c r="A43" s="48">
        <v>36</v>
      </c>
      <c r="B43" s="114"/>
      <c r="C43" s="114"/>
      <c r="D43" s="114">
        <f t="shared" si="0"/>
        <v>0</v>
      </c>
      <c r="E43" s="114"/>
      <c r="F43" s="101"/>
      <c r="G43" s="270">
        <f t="shared" si="3"/>
        <v>2018</v>
      </c>
      <c r="H43" s="268">
        <v>23</v>
      </c>
      <c r="I43" s="269" t="s">
        <v>166</v>
      </c>
      <c r="J43" s="219">
        <f>J60</f>
        <v>0</v>
      </c>
      <c r="K43" s="219">
        <f t="shared" ref="K43:P43" si="9">K60</f>
        <v>0</v>
      </c>
      <c r="L43" s="219">
        <f t="shared" si="9"/>
        <v>0</v>
      </c>
      <c r="M43" s="262">
        <f t="shared" si="1"/>
        <v>0</v>
      </c>
      <c r="N43" s="219">
        <f t="shared" si="9"/>
        <v>0</v>
      </c>
      <c r="O43" s="219">
        <f t="shared" si="9"/>
        <v>0</v>
      </c>
      <c r="P43" s="219">
        <f t="shared" si="9"/>
        <v>0</v>
      </c>
      <c r="Q43" s="219">
        <f t="shared" si="4"/>
        <v>0</v>
      </c>
      <c r="R43" s="226">
        <f>$R$60</f>
        <v>0</v>
      </c>
      <c r="S43" s="40" t="b">
        <f t="shared" si="5"/>
        <v>1</v>
      </c>
      <c r="T43" s="384" t="str">
        <f t="shared" si="2"/>
        <v>No</v>
      </c>
    </row>
    <row r="44" spans="1:20" s="274" customFormat="1" ht="15" x14ac:dyDescent="0.25">
      <c r="A44" s="188">
        <v>37</v>
      </c>
      <c r="B44" s="189"/>
      <c r="C44" s="189"/>
      <c r="D44" s="189">
        <f t="shared" si="0"/>
        <v>0</v>
      </c>
      <c r="E44" s="189"/>
      <c r="F44" s="190"/>
      <c r="G44" s="271">
        <f t="shared" si="3"/>
        <v>2018</v>
      </c>
      <c r="H44" s="272">
        <v>24</v>
      </c>
      <c r="I44" s="273" t="s">
        <v>167</v>
      </c>
      <c r="J44" s="219">
        <f>(J34+J40+J41+J42+J43)</f>
        <v>0</v>
      </c>
      <c r="K44" s="219">
        <f t="shared" ref="K44:Q44" si="10">(K34+K40+K41+K42+K43)</f>
        <v>0</v>
      </c>
      <c r="L44" s="219">
        <f>(L34+L40+L41+L42+L43)</f>
        <v>0</v>
      </c>
      <c r="M44" s="219">
        <f t="shared" si="10"/>
        <v>0</v>
      </c>
      <c r="N44" s="219">
        <f t="shared" si="10"/>
        <v>0</v>
      </c>
      <c r="O44" s="219">
        <f t="shared" si="10"/>
        <v>0</v>
      </c>
      <c r="P44" s="219">
        <f t="shared" si="10"/>
        <v>0</v>
      </c>
      <c r="Q44" s="219">
        <f t="shared" si="10"/>
        <v>0</v>
      </c>
      <c r="R44" s="226">
        <f>'V_OPS &amp; INVEST Part 3'!Q44</f>
        <v>0</v>
      </c>
      <c r="S44" s="40" t="b">
        <f t="shared" si="5"/>
        <v>1</v>
      </c>
      <c r="T44" s="384" t="str">
        <f t="shared" si="2"/>
        <v>No</v>
      </c>
    </row>
    <row r="45" spans="1:20" s="266" customFormat="1" ht="15" x14ac:dyDescent="0.25">
      <c r="A45" s="48">
        <v>38</v>
      </c>
      <c r="B45" s="114"/>
      <c r="C45" s="114"/>
      <c r="D45" s="114">
        <f t="shared" si="0"/>
        <v>0</v>
      </c>
      <c r="E45" s="114"/>
      <c r="F45" s="101"/>
      <c r="G45" s="270">
        <f t="shared" si="3"/>
        <v>2018</v>
      </c>
      <c r="H45" s="268">
        <v>25</v>
      </c>
      <c r="I45" s="269" t="s">
        <v>168</v>
      </c>
      <c r="J45" s="213"/>
      <c r="K45" s="213"/>
      <c r="L45" s="213"/>
      <c r="M45" s="262">
        <f t="shared" si="1"/>
        <v>0</v>
      </c>
      <c r="N45" s="213"/>
      <c r="O45" s="213"/>
      <c r="P45" s="213"/>
      <c r="Q45" s="219">
        <f t="shared" si="4"/>
        <v>0</v>
      </c>
      <c r="R45" s="232">
        <f>'V_OPS &amp; INVEST Part 3'!Q45</f>
        <v>0</v>
      </c>
      <c r="S45" s="40" t="b">
        <f t="shared" si="5"/>
        <v>1</v>
      </c>
      <c r="T45" s="384" t="str">
        <f t="shared" si="2"/>
        <v>No</v>
      </c>
    </row>
    <row r="46" spans="1:20" s="266" customFormat="1" ht="15" x14ac:dyDescent="0.25">
      <c r="A46" s="48">
        <v>39</v>
      </c>
      <c r="B46" s="114"/>
      <c r="C46" s="114"/>
      <c r="D46" s="114">
        <f t="shared" si="0"/>
        <v>0</v>
      </c>
      <c r="E46" s="114"/>
      <c r="F46" s="101"/>
      <c r="G46" s="270">
        <f t="shared" si="3"/>
        <v>2018</v>
      </c>
      <c r="H46" s="268">
        <v>26</v>
      </c>
      <c r="I46" s="269" t="s">
        <v>169</v>
      </c>
      <c r="J46" s="213"/>
      <c r="K46" s="213"/>
      <c r="L46" s="213"/>
      <c r="M46" s="262">
        <f t="shared" si="1"/>
        <v>0</v>
      </c>
      <c r="N46" s="213"/>
      <c r="O46" s="213"/>
      <c r="P46" s="213"/>
      <c r="Q46" s="219">
        <f t="shared" si="4"/>
        <v>0</v>
      </c>
      <c r="R46" s="232">
        <f>'V_OPS &amp; INVEST Part 3'!Q46</f>
        <v>0</v>
      </c>
      <c r="S46" s="40" t="b">
        <f t="shared" si="5"/>
        <v>1</v>
      </c>
      <c r="T46" s="384" t="str">
        <f t="shared" si="2"/>
        <v>No</v>
      </c>
    </row>
    <row r="47" spans="1:20" s="274" customFormat="1" ht="15" x14ac:dyDescent="0.25">
      <c r="A47" s="188">
        <v>40</v>
      </c>
      <c r="B47" s="189"/>
      <c r="C47" s="189"/>
      <c r="D47" s="189">
        <f t="shared" si="0"/>
        <v>0</v>
      </c>
      <c r="E47" s="189"/>
      <c r="F47" s="190"/>
      <c r="G47" s="271">
        <f t="shared" si="3"/>
        <v>2018</v>
      </c>
      <c r="H47" s="272">
        <v>27</v>
      </c>
      <c r="I47" s="273" t="s">
        <v>170</v>
      </c>
      <c r="J47" s="505">
        <f>SUM(J44:J46)</f>
        <v>0</v>
      </c>
      <c r="K47" s="505">
        <f>SUM(K44:K46)</f>
        <v>0</v>
      </c>
      <c r="L47" s="505">
        <f>SUM(L44:L46)</f>
        <v>0</v>
      </c>
      <c r="M47" s="506">
        <f t="shared" si="1"/>
        <v>0</v>
      </c>
      <c r="N47" s="505">
        <f>SUM(N44:N46)</f>
        <v>0</v>
      </c>
      <c r="O47" s="505">
        <f t="shared" ref="O47:P47" si="11">SUM(O44:O46)</f>
        <v>0</v>
      </c>
      <c r="P47" s="505">
        <f t="shared" si="11"/>
        <v>0</v>
      </c>
      <c r="Q47" s="507">
        <f t="shared" si="4"/>
        <v>0</v>
      </c>
      <c r="R47" s="508">
        <f>'V_OPS &amp; INVEST Part 3'!Q47</f>
        <v>0</v>
      </c>
      <c r="S47" s="206" t="b">
        <f t="shared" si="5"/>
        <v>1</v>
      </c>
      <c r="T47" s="509" t="str">
        <f t="shared" si="2"/>
        <v>No</v>
      </c>
    </row>
    <row r="48" spans="1:20" s="266" customFormat="1" ht="15" x14ac:dyDescent="0.25">
      <c r="A48" s="48">
        <v>41</v>
      </c>
      <c r="B48" s="114"/>
      <c r="C48" s="114"/>
      <c r="D48" s="114">
        <f t="shared" si="0"/>
        <v>0</v>
      </c>
      <c r="E48" s="114"/>
      <c r="F48" s="101"/>
      <c r="G48" s="270">
        <f t="shared" si="3"/>
        <v>2018</v>
      </c>
      <c r="H48" s="268"/>
      <c r="I48" s="504" t="s">
        <v>180</v>
      </c>
      <c r="J48" s="512"/>
      <c r="K48" s="513"/>
      <c r="L48" s="513"/>
      <c r="M48" s="513"/>
      <c r="N48" s="513"/>
      <c r="O48" s="513"/>
      <c r="P48" s="513"/>
      <c r="Q48" s="513"/>
      <c r="R48" s="513"/>
      <c r="S48" s="515" t="s">
        <v>504</v>
      </c>
      <c r="T48" s="514"/>
    </row>
    <row r="49" spans="1:20" s="266" customFormat="1" ht="15" x14ac:dyDescent="0.25">
      <c r="A49" s="48">
        <v>42</v>
      </c>
      <c r="B49" s="114"/>
      <c r="C49" s="114"/>
      <c r="D49" s="114">
        <f t="shared" si="0"/>
        <v>0</v>
      </c>
      <c r="E49" s="114"/>
      <c r="F49" s="101"/>
      <c r="G49" s="270">
        <f t="shared" si="3"/>
        <v>2018</v>
      </c>
      <c r="H49" s="268">
        <v>2301</v>
      </c>
      <c r="I49" s="280"/>
      <c r="J49" s="222"/>
      <c r="K49" s="222"/>
      <c r="L49" s="222"/>
      <c r="M49" s="510">
        <f t="shared" si="1"/>
        <v>0</v>
      </c>
      <c r="N49" s="222"/>
      <c r="O49" s="222"/>
      <c r="P49" s="222"/>
      <c r="Q49" s="475">
        <f t="shared" si="4"/>
        <v>0</v>
      </c>
      <c r="R49" s="232">
        <f>'V_OPS &amp; INVEST Part 3'!Q49</f>
        <v>0</v>
      </c>
      <c r="S49" s="207" t="b">
        <f t="shared" si="5"/>
        <v>1</v>
      </c>
      <c r="T49" s="511" t="str">
        <f>IF($T$6="All 'Yes'","Yes","No")</f>
        <v>No</v>
      </c>
    </row>
    <row r="50" spans="1:20" s="266" customFormat="1" ht="15" x14ac:dyDescent="0.25">
      <c r="A50" s="48">
        <v>43</v>
      </c>
      <c r="B50" s="114"/>
      <c r="C50" s="114"/>
      <c r="D50" s="114">
        <f t="shared" si="0"/>
        <v>0</v>
      </c>
      <c r="E50" s="114"/>
      <c r="F50" s="101"/>
      <c r="G50" s="270">
        <f t="shared" si="3"/>
        <v>2018</v>
      </c>
      <c r="H50" s="268">
        <v>2302</v>
      </c>
      <c r="I50" s="280"/>
      <c r="J50" s="213"/>
      <c r="K50" s="213"/>
      <c r="L50" s="213"/>
      <c r="M50" s="262">
        <f t="shared" si="1"/>
        <v>0</v>
      </c>
      <c r="N50" s="213"/>
      <c r="O50" s="213"/>
      <c r="P50" s="213"/>
      <c r="Q50" s="219">
        <f t="shared" si="4"/>
        <v>0</v>
      </c>
      <c r="R50" s="232">
        <f>'V_OPS &amp; INVEST Part 3'!Q50</f>
        <v>0</v>
      </c>
      <c r="S50" s="40" t="b">
        <f t="shared" si="5"/>
        <v>1</v>
      </c>
      <c r="T50" s="384" t="str">
        <f t="shared" ref="T50:T56" si="12">IF($T$6="All 'Yes'","Yes","No")</f>
        <v>No</v>
      </c>
    </row>
    <row r="51" spans="1:20" s="266" customFormat="1" ht="15" x14ac:dyDescent="0.25">
      <c r="A51" s="48">
        <v>44</v>
      </c>
      <c r="B51" s="114"/>
      <c r="C51" s="114"/>
      <c r="D51" s="114">
        <f t="shared" si="0"/>
        <v>0</v>
      </c>
      <c r="E51" s="114"/>
      <c r="F51" s="101"/>
      <c r="G51" s="270">
        <f t="shared" si="3"/>
        <v>2018</v>
      </c>
      <c r="H51" s="268">
        <v>2303</v>
      </c>
      <c r="I51" s="280"/>
      <c r="J51" s="213"/>
      <c r="K51" s="213"/>
      <c r="L51" s="213"/>
      <c r="M51" s="262">
        <f t="shared" si="1"/>
        <v>0</v>
      </c>
      <c r="N51" s="213"/>
      <c r="O51" s="213"/>
      <c r="P51" s="213"/>
      <c r="Q51" s="219">
        <f t="shared" si="4"/>
        <v>0</v>
      </c>
      <c r="R51" s="232">
        <f>'V_OPS &amp; INVEST Part 3'!Q51</f>
        <v>0</v>
      </c>
      <c r="S51" s="40" t="b">
        <f t="shared" si="5"/>
        <v>1</v>
      </c>
      <c r="T51" s="384" t="str">
        <f t="shared" si="12"/>
        <v>No</v>
      </c>
    </row>
    <row r="52" spans="1:20" s="266" customFormat="1" ht="15" x14ac:dyDescent="0.25">
      <c r="A52" s="48">
        <v>45</v>
      </c>
      <c r="B52" s="114"/>
      <c r="C52" s="114"/>
      <c r="D52" s="114">
        <f t="shared" si="0"/>
        <v>0</v>
      </c>
      <c r="E52" s="114"/>
      <c r="F52" s="101"/>
      <c r="G52" s="270">
        <f t="shared" si="3"/>
        <v>2018</v>
      </c>
      <c r="H52" s="268">
        <v>2304</v>
      </c>
      <c r="I52" s="281"/>
      <c r="J52" s="282"/>
      <c r="K52" s="282"/>
      <c r="L52" s="282"/>
      <c r="M52" s="262">
        <f t="shared" si="1"/>
        <v>0</v>
      </c>
      <c r="N52" s="282"/>
      <c r="O52" s="282"/>
      <c r="P52" s="282"/>
      <c r="Q52" s="219">
        <f t="shared" si="4"/>
        <v>0</v>
      </c>
      <c r="R52" s="232">
        <f>'V_OPS &amp; INVEST Part 3'!Q52</f>
        <v>0</v>
      </c>
      <c r="S52" s="40" t="b">
        <f t="shared" si="5"/>
        <v>1</v>
      </c>
      <c r="T52" s="384" t="str">
        <f t="shared" si="12"/>
        <v>No</v>
      </c>
    </row>
    <row r="53" spans="1:20" s="266" customFormat="1" ht="15" x14ac:dyDescent="0.25">
      <c r="A53" s="48">
        <v>46</v>
      </c>
      <c r="B53" s="114"/>
      <c r="C53" s="114"/>
      <c r="D53" s="114">
        <f t="shared" si="0"/>
        <v>0</v>
      </c>
      <c r="E53" s="114"/>
      <c r="F53" s="101"/>
      <c r="G53" s="270">
        <f t="shared" si="3"/>
        <v>2018</v>
      </c>
      <c r="H53" s="268">
        <v>2305</v>
      </c>
      <c r="I53" s="281"/>
      <c r="J53" s="282"/>
      <c r="K53" s="282"/>
      <c r="L53" s="282"/>
      <c r="M53" s="262">
        <f t="shared" si="1"/>
        <v>0</v>
      </c>
      <c r="N53" s="282"/>
      <c r="O53" s="282"/>
      <c r="P53" s="282"/>
      <c r="Q53" s="219">
        <f t="shared" si="4"/>
        <v>0</v>
      </c>
      <c r="R53" s="232">
        <f>'V_OPS &amp; INVEST Part 3'!Q53</f>
        <v>0</v>
      </c>
      <c r="S53" s="40" t="b">
        <f t="shared" si="5"/>
        <v>1</v>
      </c>
      <c r="T53" s="384" t="str">
        <f t="shared" si="12"/>
        <v>No</v>
      </c>
    </row>
    <row r="54" spans="1:20" s="266" customFormat="1" ht="15" x14ac:dyDescent="0.25">
      <c r="A54" s="48">
        <v>47</v>
      </c>
      <c r="B54" s="114"/>
      <c r="C54" s="114"/>
      <c r="D54" s="114">
        <f t="shared" si="0"/>
        <v>0</v>
      </c>
      <c r="E54" s="114"/>
      <c r="F54" s="101"/>
      <c r="G54" s="270">
        <f t="shared" si="3"/>
        <v>2018</v>
      </c>
      <c r="H54" s="268">
        <v>2306</v>
      </c>
      <c r="I54" s="281"/>
      <c r="J54" s="282"/>
      <c r="K54" s="282"/>
      <c r="L54" s="282"/>
      <c r="M54" s="262">
        <f t="shared" si="1"/>
        <v>0</v>
      </c>
      <c r="N54" s="282"/>
      <c r="O54" s="282"/>
      <c r="P54" s="282"/>
      <c r="Q54" s="219">
        <f t="shared" si="4"/>
        <v>0</v>
      </c>
      <c r="R54" s="232">
        <f>'V_OPS &amp; INVEST Part 3'!Q54</f>
        <v>0</v>
      </c>
      <c r="S54" s="40" t="b">
        <f t="shared" si="5"/>
        <v>1</v>
      </c>
      <c r="T54" s="384" t="str">
        <f t="shared" si="12"/>
        <v>No</v>
      </c>
    </row>
    <row r="55" spans="1:20" s="266" customFormat="1" ht="15" x14ac:dyDescent="0.25">
      <c r="A55" s="48">
        <v>48</v>
      </c>
      <c r="B55" s="114"/>
      <c r="C55" s="114"/>
      <c r="D55" s="114">
        <f t="shared" si="0"/>
        <v>0</v>
      </c>
      <c r="E55" s="114"/>
      <c r="F55" s="101"/>
      <c r="G55" s="270">
        <f t="shared" si="3"/>
        <v>2018</v>
      </c>
      <c r="H55" s="268">
        <v>2307</v>
      </c>
      <c r="I55" s="281"/>
      <c r="J55" s="282"/>
      <c r="K55" s="282"/>
      <c r="L55" s="282"/>
      <c r="M55" s="262">
        <f t="shared" si="1"/>
        <v>0</v>
      </c>
      <c r="N55" s="282"/>
      <c r="O55" s="282"/>
      <c r="P55" s="282"/>
      <c r="Q55" s="219">
        <f t="shared" si="4"/>
        <v>0</v>
      </c>
      <c r="R55" s="232">
        <f>'V_OPS &amp; INVEST Part 3'!Q55</f>
        <v>0</v>
      </c>
      <c r="S55" s="40" t="b">
        <f t="shared" si="5"/>
        <v>1</v>
      </c>
      <c r="T55" s="384" t="str">
        <f t="shared" si="12"/>
        <v>No</v>
      </c>
    </row>
    <row r="56" spans="1:20" s="266" customFormat="1" ht="15" x14ac:dyDescent="0.25">
      <c r="A56" s="48">
        <v>49</v>
      </c>
      <c r="B56" s="114"/>
      <c r="C56" s="114"/>
      <c r="D56" s="114">
        <f t="shared" si="0"/>
        <v>0</v>
      </c>
      <c r="E56" s="114"/>
      <c r="F56" s="101"/>
      <c r="G56" s="270">
        <f t="shared" si="3"/>
        <v>2018</v>
      </c>
      <c r="H56" s="268">
        <v>2308</v>
      </c>
      <c r="I56" s="281"/>
      <c r="J56" s="282"/>
      <c r="K56" s="282"/>
      <c r="L56" s="282"/>
      <c r="M56" s="262">
        <f t="shared" si="1"/>
        <v>0</v>
      </c>
      <c r="N56" s="282"/>
      <c r="O56" s="282"/>
      <c r="P56" s="282"/>
      <c r="Q56" s="219">
        <f t="shared" si="4"/>
        <v>0</v>
      </c>
      <c r="R56" s="232">
        <f>'V_OPS &amp; INVEST Part 3'!Q56</f>
        <v>0</v>
      </c>
      <c r="S56" s="40" t="b">
        <f t="shared" si="5"/>
        <v>1</v>
      </c>
      <c r="T56" s="384" t="str">
        <f t="shared" si="12"/>
        <v>No</v>
      </c>
    </row>
    <row r="57" spans="1:20" s="266" customFormat="1" ht="15" x14ac:dyDescent="0.25">
      <c r="A57" s="48">
        <v>50</v>
      </c>
      <c r="B57" s="114"/>
      <c r="C57" s="114"/>
      <c r="D57" s="114">
        <f t="shared" si="0"/>
        <v>0</v>
      </c>
      <c r="E57" s="114"/>
      <c r="F57" s="101"/>
      <c r="G57" s="270">
        <f t="shared" si="3"/>
        <v>2018</v>
      </c>
      <c r="H57" s="268">
        <v>2309</v>
      </c>
      <c r="I57" s="281"/>
      <c r="J57" s="282"/>
      <c r="K57" s="282"/>
      <c r="L57" s="282"/>
      <c r="M57" s="262">
        <f t="shared" si="1"/>
        <v>0</v>
      </c>
      <c r="N57" s="282"/>
      <c r="O57" s="282"/>
      <c r="P57" s="282"/>
      <c r="Q57" s="219">
        <f t="shared" si="4"/>
        <v>0</v>
      </c>
      <c r="R57" s="232">
        <f>'V_OPS &amp; INVEST Part 3'!Q57</f>
        <v>0</v>
      </c>
      <c r="S57" s="40" t="b">
        <f t="shared" si="5"/>
        <v>1</v>
      </c>
      <c r="T57" s="384" t="str">
        <f>IF($T$6="All 'Yes'","Yes","No")</f>
        <v>No</v>
      </c>
    </row>
    <row r="58" spans="1:20" s="266" customFormat="1" ht="15" x14ac:dyDescent="0.25">
      <c r="A58" s="48">
        <v>51</v>
      </c>
      <c r="B58" s="114"/>
      <c r="C58" s="114"/>
      <c r="D58" s="114">
        <f t="shared" si="0"/>
        <v>0</v>
      </c>
      <c r="E58" s="114"/>
      <c r="F58" s="101"/>
      <c r="G58" s="270">
        <f t="shared" si="3"/>
        <v>2018</v>
      </c>
      <c r="H58" s="268">
        <v>2310</v>
      </c>
      <c r="I58" s="281"/>
      <c r="J58" s="282"/>
      <c r="K58" s="282"/>
      <c r="L58" s="282"/>
      <c r="M58" s="262">
        <f t="shared" si="1"/>
        <v>0</v>
      </c>
      <c r="N58" s="282"/>
      <c r="O58" s="282"/>
      <c r="P58" s="282"/>
      <c r="Q58" s="219">
        <f t="shared" si="4"/>
        <v>0</v>
      </c>
      <c r="R58" s="232">
        <f>'V_OPS &amp; INVEST Part 3'!Q58</f>
        <v>0</v>
      </c>
      <c r="S58" s="40" t="b">
        <f t="shared" si="5"/>
        <v>1</v>
      </c>
      <c r="T58" s="384" t="str">
        <f>IF($T$6="All 'Yes'","Yes","No")</f>
        <v>No</v>
      </c>
    </row>
    <row r="59" spans="1:20" s="266" customFormat="1" ht="15" x14ac:dyDescent="0.25">
      <c r="A59" s="48">
        <v>52</v>
      </c>
      <c r="B59" s="114"/>
      <c r="C59" s="114"/>
      <c r="D59" s="114">
        <f t="shared" si="0"/>
        <v>0</v>
      </c>
      <c r="E59" s="114"/>
      <c r="F59" s="101"/>
      <c r="G59" s="270">
        <f t="shared" si="3"/>
        <v>2018</v>
      </c>
      <c r="H59" s="268">
        <v>2398</v>
      </c>
      <c r="I59" s="269" t="s">
        <v>171</v>
      </c>
      <c r="J59" s="213"/>
      <c r="K59" s="213"/>
      <c r="L59" s="213"/>
      <c r="M59" s="262">
        <f t="shared" si="1"/>
        <v>0</v>
      </c>
      <c r="N59" s="213"/>
      <c r="O59" s="213"/>
      <c r="P59" s="213"/>
      <c r="Q59" s="219">
        <f t="shared" si="4"/>
        <v>0</v>
      </c>
      <c r="R59" s="232">
        <f>'V_OPS &amp; INVEST Part 3'!Q59</f>
        <v>0</v>
      </c>
      <c r="S59" s="40" t="b">
        <f t="shared" si="5"/>
        <v>1</v>
      </c>
      <c r="T59" s="384" t="str">
        <f>IF($T$6="All 'Yes'","Yes","No")</f>
        <v>No</v>
      </c>
    </row>
    <row r="60" spans="1:20" s="266" customFormat="1" ht="15" x14ac:dyDescent="0.25">
      <c r="A60" s="283">
        <v>53</v>
      </c>
      <c r="B60" s="114"/>
      <c r="C60" s="114"/>
      <c r="D60" s="114">
        <f t="shared" si="0"/>
        <v>0</v>
      </c>
      <c r="E60" s="114"/>
      <c r="F60" s="101"/>
      <c r="G60" s="284">
        <f t="shared" si="3"/>
        <v>2018</v>
      </c>
      <c r="H60" s="268">
        <v>2399</v>
      </c>
      <c r="I60" s="269" t="s">
        <v>172</v>
      </c>
      <c r="J60" s="219">
        <f>SUM(J49:J59)</f>
        <v>0</v>
      </c>
      <c r="K60" s="219">
        <f>SUM(K49:K59)</f>
        <v>0</v>
      </c>
      <c r="L60" s="219">
        <f>SUM(L49:L59)</f>
        <v>0</v>
      </c>
      <c r="M60" s="262">
        <f t="shared" si="1"/>
        <v>0</v>
      </c>
      <c r="N60" s="219">
        <f>SUM(N49:N59)</f>
        <v>0</v>
      </c>
      <c r="O60" s="219">
        <f>SUM(O49:O59)</f>
        <v>0</v>
      </c>
      <c r="P60" s="219">
        <f>SUM(P49:P59)</f>
        <v>0</v>
      </c>
      <c r="Q60" s="219">
        <f t="shared" si="4"/>
        <v>0</v>
      </c>
      <c r="R60" s="219">
        <f>SUM(R49:R59)</f>
        <v>0</v>
      </c>
      <c r="S60" s="40" t="b">
        <f t="shared" si="5"/>
        <v>1</v>
      </c>
      <c r="T60" s="384" t="str">
        <f>IF($T$6="All 'Yes'","Yes","No")</f>
        <v>No</v>
      </c>
    </row>
  </sheetData>
  <sheetProtection password="C0A1" sheet="1" selectLockedCells="1"/>
  <mergeCells count="19">
    <mergeCell ref="P5:P6"/>
    <mergeCell ref="H5:H6"/>
    <mergeCell ref="I5:I6"/>
    <mergeCell ref="F5:F6"/>
    <mergeCell ref="G2:T2"/>
    <mergeCell ref="G3:T3"/>
    <mergeCell ref="G5:G6"/>
    <mergeCell ref="S5:S6"/>
    <mergeCell ref="J5:J6"/>
    <mergeCell ref="K5:K6"/>
    <mergeCell ref="L5:L6"/>
    <mergeCell ref="M5:M6"/>
    <mergeCell ref="N5:N6"/>
    <mergeCell ref="O5:O6"/>
    <mergeCell ref="A5:A6"/>
    <mergeCell ref="B5:B6"/>
    <mergeCell ref="C5:C6"/>
    <mergeCell ref="D5:D6"/>
    <mergeCell ref="E5:E6"/>
  </mergeCells>
  <conditionalFormatting sqref="S9:S14">
    <cfRule type="cellIs" dxfId="131" priority="5" operator="equal">
      <formula>TRUE</formula>
    </cfRule>
    <cfRule type="cellIs" dxfId="130" priority="6" stopIfTrue="1" operator="equal">
      <formula>FALSE</formula>
    </cfRule>
  </conditionalFormatting>
  <conditionalFormatting sqref="S16:S34">
    <cfRule type="cellIs" dxfId="129" priority="3" operator="equal">
      <formula>TRUE</formula>
    </cfRule>
    <cfRule type="cellIs" dxfId="128" priority="4" stopIfTrue="1" operator="equal">
      <formula>FALSE</formula>
    </cfRule>
  </conditionalFormatting>
  <conditionalFormatting sqref="S36:S47 S49:S60">
    <cfRule type="cellIs" dxfId="127" priority="1" operator="equal">
      <formula>TRUE</formula>
    </cfRule>
    <cfRule type="cellIs" dxfId="126" priority="2" stopIfTrue="1" operator="equal">
      <formula>FALSE</formula>
    </cfRule>
  </conditionalFormatting>
  <dataValidations count="6">
    <dataValidation type="whole" allowBlank="1" showInputMessage="1" showErrorMessage="1" sqref="R34:R35 R60 R8 R15 J8:Q60 R48 T48">
      <formula1>-999999999999</formula1>
      <formula2>999999999999</formula2>
    </dataValidation>
    <dataValidation type="whole" allowBlank="1" showInputMessage="1" showErrorMessage="1" error="Must be a whole number. " sqref="J4:Q4">
      <formula1>-999999999999</formula1>
      <formula2>999999999999</formula2>
    </dataValidation>
    <dataValidation type="list" allowBlank="1" showInputMessage="1" showErrorMessage="1" sqref="T6">
      <formula1>"As Set, All 'Yes'"</formula1>
    </dataValidation>
    <dataValidation allowBlank="1" showInputMessage="1" showErrorMessage="1" error="Must be a whole number. " sqref="Q6:R6 T5 S8:T8 S15:T15 S35:T35 S48"/>
    <dataValidation type="list" allowBlank="1" showInputMessage="1" showErrorMessage="1" error="Must be a whole number. " sqref="T9:T14 T16:T34 T36:T47 T49:T60">
      <formula1>"Yes, No"</formula1>
    </dataValidation>
    <dataValidation type="whole" allowBlank="1" showInputMessage="1" showErrorMessage="1" error="Must be whole numbers. " sqref="R9:R14 R49:R59 R36:R47 R16:R33">
      <formula1>-999999999999</formula1>
      <formula2>999999999999</formula2>
    </dataValidation>
  </dataValidations>
  <pageMargins left="0.5" right="0.5" top="0.75" bottom="0.75" header="0.3" footer="0.3"/>
  <pageSetup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opLeftCell="C1" workbookViewId="0">
      <pane ySplit="6" topLeftCell="A7" activePane="bottomLeft" state="frozen"/>
      <selection activeCell="G2" sqref="G2"/>
      <selection pane="bottomLeft" activeCell="J9" sqref="J9"/>
    </sheetView>
  </sheetViews>
  <sheetFormatPr defaultColWidth="9.140625" defaultRowHeight="12" x14ac:dyDescent="0.2"/>
  <cols>
    <col min="1" max="1" width="8.7109375" style="2" customWidth="1"/>
    <col min="2" max="2" width="17.7109375" style="2" customWidth="1"/>
    <col min="3" max="3" width="7.85546875" style="2" hidden="1" customWidth="1"/>
    <col min="4" max="4" width="8.28515625" style="2" hidden="1" customWidth="1"/>
    <col min="5" max="5" width="8.140625" style="2" hidden="1" customWidth="1"/>
    <col min="6" max="6" width="17.28515625" style="2" hidden="1" customWidth="1"/>
    <col min="7" max="7" width="10.7109375" style="2" customWidth="1"/>
    <col min="8" max="8" width="10.7109375" style="12" customWidth="1"/>
    <col min="9" max="9" width="50.140625" style="2" bestFit="1" customWidth="1"/>
    <col min="10" max="16" width="18.7109375" style="16" customWidth="1"/>
    <col min="17" max="17" width="12.7109375" style="2" customWidth="1"/>
    <col min="18" max="18" width="9.42578125" style="2" customWidth="1"/>
    <col min="19" max="19" width="9.140625" style="2" customWidth="1"/>
    <col min="20" max="16384" width="9.140625" style="2"/>
  </cols>
  <sheetData>
    <row r="1" spans="1:18" ht="15" customHeight="1" x14ac:dyDescent="0.2">
      <c r="G1" s="562" t="s">
        <v>283</v>
      </c>
      <c r="H1" s="562"/>
      <c r="I1" s="562"/>
      <c r="J1" s="562"/>
      <c r="K1" s="562"/>
      <c r="L1" s="562"/>
      <c r="M1" s="562"/>
      <c r="N1" s="562"/>
      <c r="O1" s="562"/>
      <c r="P1" s="562"/>
      <c r="Q1" s="562"/>
      <c r="R1" s="562"/>
    </row>
    <row r="2" spans="1:18" ht="23.25" x14ac:dyDescent="0.2">
      <c r="A2" s="98"/>
      <c r="B2" s="98"/>
      <c r="C2" s="98"/>
      <c r="D2" s="98"/>
      <c r="E2" s="98"/>
      <c r="F2" s="99"/>
      <c r="G2" s="562"/>
      <c r="H2" s="562"/>
      <c r="I2" s="562"/>
      <c r="J2" s="562"/>
      <c r="K2" s="562"/>
      <c r="L2" s="562"/>
      <c r="M2" s="562"/>
      <c r="N2" s="562"/>
      <c r="O2" s="562"/>
      <c r="P2" s="562"/>
      <c r="Q2" s="562"/>
      <c r="R2" s="562"/>
    </row>
    <row r="3" spans="1:18" ht="20.25" x14ac:dyDescent="0.3">
      <c r="A3" s="98"/>
      <c r="B3" s="98"/>
      <c r="C3" s="98"/>
      <c r="D3" s="98"/>
      <c r="E3" s="98"/>
      <c r="F3" s="100"/>
      <c r="G3" s="555" t="s">
        <v>190</v>
      </c>
      <c r="H3" s="555"/>
      <c r="I3" s="555"/>
      <c r="J3" s="555"/>
      <c r="K3" s="555"/>
      <c r="L3" s="555"/>
      <c r="M3" s="555"/>
      <c r="N3" s="555"/>
      <c r="O3" s="555"/>
      <c r="P3" s="555"/>
      <c r="Q3" s="555"/>
      <c r="R3" s="555"/>
    </row>
    <row r="4" spans="1:18" ht="27" customHeight="1" x14ac:dyDescent="0.3">
      <c r="A4" s="104"/>
      <c r="B4" s="105" t="s">
        <v>549</v>
      </c>
      <c r="C4" s="105"/>
      <c r="D4" s="105"/>
      <c r="E4" s="105"/>
      <c r="F4" s="106"/>
      <c r="G4" s="17"/>
      <c r="H4" s="17"/>
      <c r="I4" s="17"/>
      <c r="J4" s="18"/>
      <c r="K4" s="18"/>
      <c r="L4" s="18"/>
      <c r="M4" s="18"/>
      <c r="N4" s="18"/>
      <c r="O4" s="18"/>
      <c r="P4" s="1"/>
      <c r="Q4" s="1"/>
      <c r="R4" s="1"/>
    </row>
    <row r="5" spans="1:18" ht="44.25" customHeight="1" x14ac:dyDescent="0.2">
      <c r="A5" s="539" t="s">
        <v>555</v>
      </c>
      <c r="B5" s="538" t="s">
        <v>556</v>
      </c>
      <c r="C5" s="538" t="s">
        <v>557</v>
      </c>
      <c r="D5" s="538" t="s">
        <v>558</v>
      </c>
      <c r="E5" s="538" t="s">
        <v>559</v>
      </c>
      <c r="F5" s="567" t="s">
        <v>560</v>
      </c>
      <c r="G5" s="545" t="s">
        <v>200</v>
      </c>
      <c r="H5" s="546" t="s">
        <v>561</v>
      </c>
      <c r="I5" s="540" t="s">
        <v>562</v>
      </c>
      <c r="J5" s="572" t="s">
        <v>479</v>
      </c>
      <c r="K5" s="572" t="s">
        <v>515</v>
      </c>
      <c r="L5" s="572" t="s">
        <v>516</v>
      </c>
      <c r="M5" s="572" t="s">
        <v>595</v>
      </c>
      <c r="N5" s="572" t="s">
        <v>596</v>
      </c>
      <c r="O5" s="60" t="s">
        <v>569</v>
      </c>
      <c r="P5" s="60" t="s">
        <v>570</v>
      </c>
      <c r="Q5" s="543" t="s">
        <v>427</v>
      </c>
      <c r="R5" s="111" t="s">
        <v>558</v>
      </c>
    </row>
    <row r="6" spans="1:18" ht="13.5" customHeight="1" x14ac:dyDescent="0.2">
      <c r="A6" s="539"/>
      <c r="B6" s="538"/>
      <c r="C6" s="538"/>
      <c r="D6" s="538"/>
      <c r="E6" s="538"/>
      <c r="F6" s="567"/>
      <c r="G6" s="545"/>
      <c r="H6" s="547"/>
      <c r="I6" s="541"/>
      <c r="J6" s="573"/>
      <c r="K6" s="573"/>
      <c r="L6" s="573"/>
      <c r="M6" s="573"/>
      <c r="N6" s="573"/>
      <c r="O6" s="103">
        <f>IF(COUNTBLANK($G$8),"",$G$8)</f>
        <v>2018</v>
      </c>
      <c r="P6" s="103">
        <f>IF(COUNTBLANK($G$8),"",$G$8-1)</f>
        <v>2017</v>
      </c>
      <c r="Q6" s="544"/>
      <c r="R6" s="385" t="s">
        <v>565</v>
      </c>
    </row>
    <row r="7" spans="1:18" ht="12.75" hidden="1" x14ac:dyDescent="0.2">
      <c r="A7" s="94" t="s">
        <v>631</v>
      </c>
      <c r="B7" s="94" t="s">
        <v>550</v>
      </c>
      <c r="C7" s="94" t="s">
        <v>552</v>
      </c>
      <c r="D7" s="94" t="s">
        <v>551</v>
      </c>
      <c r="E7" s="94" t="s">
        <v>553</v>
      </c>
      <c r="F7" s="255" t="s">
        <v>554</v>
      </c>
      <c r="G7" s="285" t="s">
        <v>563</v>
      </c>
      <c r="H7" s="93" t="s">
        <v>426</v>
      </c>
      <c r="I7" s="92" t="s">
        <v>628</v>
      </c>
      <c r="J7" s="121" t="s">
        <v>471</v>
      </c>
      <c r="K7" s="121" t="s">
        <v>476</v>
      </c>
      <c r="L7" s="122" t="s">
        <v>472</v>
      </c>
      <c r="M7" s="122" t="s">
        <v>202</v>
      </c>
      <c r="N7" s="122" t="s">
        <v>473</v>
      </c>
      <c r="O7" s="122" t="s">
        <v>567</v>
      </c>
      <c r="P7" s="122" t="s">
        <v>568</v>
      </c>
      <c r="Q7" s="102" t="s">
        <v>428</v>
      </c>
      <c r="R7" s="386" t="s">
        <v>564</v>
      </c>
    </row>
    <row r="8" spans="1:18" ht="15.75" x14ac:dyDescent="0.2">
      <c r="A8" s="107">
        <v>1</v>
      </c>
      <c r="B8" s="114"/>
      <c r="C8" s="114"/>
      <c r="D8" s="114">
        <f>IF($R8="Yes",1,0)</f>
        <v>0</v>
      </c>
      <c r="E8" s="114"/>
      <c r="F8" s="256"/>
      <c r="G8" s="258">
        <f>'OPS &amp; INVEST Stmt Income'!G8</f>
        <v>2018</v>
      </c>
      <c r="H8" s="163">
        <v>1</v>
      </c>
      <c r="I8" s="273" t="s">
        <v>191</v>
      </c>
      <c r="J8" s="287"/>
      <c r="K8" s="288"/>
      <c r="L8" s="288"/>
      <c r="M8" s="288"/>
      <c r="N8" s="288"/>
      <c r="O8" s="288"/>
      <c r="P8" s="288"/>
      <c r="Q8" s="489" t="s">
        <v>504</v>
      </c>
      <c r="R8" s="253" t="s">
        <v>504</v>
      </c>
    </row>
    <row r="9" spans="1:18" ht="15" x14ac:dyDescent="0.2">
      <c r="A9" s="48">
        <v>2</v>
      </c>
      <c r="B9" s="114"/>
      <c r="C9" s="114"/>
      <c r="D9" s="114">
        <f>IF($R9="Yes",1,0)</f>
        <v>0</v>
      </c>
      <c r="E9" s="114"/>
      <c r="F9" s="256"/>
      <c r="G9" s="289">
        <f>$G$8</f>
        <v>2018</v>
      </c>
      <c r="H9" s="286">
        <v>1.1000000000000001</v>
      </c>
      <c r="I9" s="269" t="s">
        <v>185</v>
      </c>
      <c r="J9" s="213"/>
      <c r="K9" s="213"/>
      <c r="L9" s="213"/>
      <c r="M9" s="221">
        <f t="shared" ref="M9:M18" si="0">SUM(J9:L9)</f>
        <v>0</v>
      </c>
      <c r="N9" s="278"/>
      <c r="O9" s="221">
        <f t="shared" ref="O9:O18" si="1">SUM(M9:N9)</f>
        <v>0</v>
      </c>
      <c r="P9" s="232">
        <f>'V_OPS &amp; INVEST Part 4'!O9</f>
        <v>0</v>
      </c>
      <c r="Q9" s="40" t="b">
        <f>IF(J9+K9+L9+N9=O9,TRUE)</f>
        <v>1</v>
      </c>
      <c r="R9" s="384" t="str">
        <f t="shared" ref="R9:R18" si="2">IF($R$6="All 'Yes'","Yes","No")</f>
        <v>No</v>
      </c>
    </row>
    <row r="10" spans="1:18" ht="15" x14ac:dyDescent="0.2">
      <c r="A10" s="48">
        <v>3</v>
      </c>
      <c r="B10" s="114"/>
      <c r="C10" s="114"/>
      <c r="D10" s="114">
        <f>IF($R10="Yes",1,0)</f>
        <v>0</v>
      </c>
      <c r="E10" s="114"/>
      <c r="F10" s="256"/>
      <c r="G10" s="246">
        <f t="shared" ref="G10:G18" si="3">$G$8</f>
        <v>2018</v>
      </c>
      <c r="H10" s="286">
        <v>1.2</v>
      </c>
      <c r="I10" s="269" t="s">
        <v>186</v>
      </c>
      <c r="J10" s="213"/>
      <c r="K10" s="213"/>
      <c r="L10" s="213"/>
      <c r="M10" s="221">
        <f t="shared" si="0"/>
        <v>0</v>
      </c>
      <c r="N10" s="278"/>
      <c r="O10" s="221">
        <f t="shared" si="1"/>
        <v>0</v>
      </c>
      <c r="P10" s="232">
        <f>'V_OPS &amp; INVEST Part 4'!O10</f>
        <v>0</v>
      </c>
      <c r="Q10" s="40" t="b">
        <f t="shared" ref="Q10:Q18" si="4">IF(J10+K10+L10+N10=O10,TRUE)</f>
        <v>1</v>
      </c>
      <c r="R10" s="384" t="str">
        <f t="shared" si="2"/>
        <v>No</v>
      </c>
    </row>
    <row r="11" spans="1:18" ht="15" x14ac:dyDescent="0.2">
      <c r="A11" s="48">
        <v>4</v>
      </c>
      <c r="B11" s="114"/>
      <c r="C11" s="114"/>
      <c r="D11" s="114">
        <f>IF($R11="Yes",1,0)</f>
        <v>0</v>
      </c>
      <c r="E11" s="114"/>
      <c r="F11" s="256"/>
      <c r="G11" s="246">
        <f t="shared" si="3"/>
        <v>2018</v>
      </c>
      <c r="H11" s="286">
        <v>1.3</v>
      </c>
      <c r="I11" s="269" t="s">
        <v>187</v>
      </c>
      <c r="J11" s="213"/>
      <c r="K11" s="213"/>
      <c r="L11" s="213"/>
      <c r="M11" s="221">
        <f t="shared" si="0"/>
        <v>0</v>
      </c>
      <c r="N11" s="278"/>
      <c r="O11" s="221">
        <f t="shared" si="1"/>
        <v>0</v>
      </c>
      <c r="P11" s="232">
        <f>'V_OPS &amp; INVEST Part 4'!O11</f>
        <v>0</v>
      </c>
      <c r="Q11" s="40" t="b">
        <f t="shared" si="4"/>
        <v>1</v>
      </c>
      <c r="R11" s="384" t="str">
        <f t="shared" si="2"/>
        <v>No</v>
      </c>
    </row>
    <row r="12" spans="1:18" ht="15" x14ac:dyDescent="0.2">
      <c r="A12" s="48">
        <v>5</v>
      </c>
      <c r="B12" s="114"/>
      <c r="C12" s="114"/>
      <c r="D12" s="114">
        <f>IF($R12="Yes",1,0)</f>
        <v>0</v>
      </c>
      <c r="E12" s="114"/>
      <c r="F12" s="256"/>
      <c r="G12" s="246">
        <f t="shared" si="3"/>
        <v>2018</v>
      </c>
      <c r="H12" s="286">
        <v>2</v>
      </c>
      <c r="I12" s="269" t="s">
        <v>181</v>
      </c>
      <c r="J12" s="277"/>
      <c r="K12" s="277"/>
      <c r="L12" s="277"/>
      <c r="M12" s="277">
        <f t="shared" si="0"/>
        <v>0</v>
      </c>
      <c r="N12" s="213"/>
      <c r="O12" s="277">
        <f t="shared" si="1"/>
        <v>0</v>
      </c>
      <c r="P12" s="232">
        <f>'V_OPS &amp; INVEST Part 4'!O12</f>
        <v>0</v>
      </c>
      <c r="Q12" s="489" t="s">
        <v>504</v>
      </c>
      <c r="R12" s="253" t="s">
        <v>504</v>
      </c>
    </row>
    <row r="13" spans="1:18" ht="15" x14ac:dyDescent="0.2">
      <c r="A13" s="48">
        <v>6</v>
      </c>
      <c r="B13" s="114"/>
      <c r="C13" s="114"/>
      <c r="D13" s="114">
        <f t="shared" ref="D13:D18" si="5">IF($R13="Yes",1,0)</f>
        <v>0</v>
      </c>
      <c r="E13" s="114"/>
      <c r="F13" s="256"/>
      <c r="G13" s="246">
        <f t="shared" si="3"/>
        <v>2018</v>
      </c>
      <c r="H13" s="286">
        <v>3</v>
      </c>
      <c r="I13" s="269" t="s">
        <v>182</v>
      </c>
      <c r="J13" s="221">
        <f>SUM(J9:J12)</f>
        <v>0</v>
      </c>
      <c r="K13" s="221">
        <f>SUM(K9:K12)</f>
        <v>0</v>
      </c>
      <c r="L13" s="221">
        <f>SUM(L9:L12)</f>
        <v>0</v>
      </c>
      <c r="M13" s="221">
        <f t="shared" si="0"/>
        <v>0</v>
      </c>
      <c r="N13" s="213"/>
      <c r="O13" s="221">
        <f t="shared" si="1"/>
        <v>0</v>
      </c>
      <c r="P13" s="232">
        <f>'V_OPS &amp; INVEST Part 4'!O13</f>
        <v>0</v>
      </c>
      <c r="Q13" s="40" t="b">
        <f t="shared" si="4"/>
        <v>1</v>
      </c>
      <c r="R13" s="384" t="str">
        <f t="shared" si="2"/>
        <v>No</v>
      </c>
    </row>
    <row r="14" spans="1:18" ht="15" x14ac:dyDescent="0.2">
      <c r="A14" s="48">
        <v>7</v>
      </c>
      <c r="B14" s="114"/>
      <c r="C14" s="114"/>
      <c r="D14" s="114">
        <f t="shared" si="5"/>
        <v>0</v>
      </c>
      <c r="E14" s="114"/>
      <c r="F14" s="256"/>
      <c r="G14" s="246">
        <f t="shared" si="3"/>
        <v>2018</v>
      </c>
      <c r="H14" s="286"/>
      <c r="I14" s="273" t="s">
        <v>852</v>
      </c>
      <c r="J14" s="275"/>
      <c r="K14" s="276"/>
      <c r="L14" s="276"/>
      <c r="M14" s="276"/>
      <c r="N14" s="276"/>
      <c r="O14" s="276"/>
      <c r="P14" s="276"/>
      <c r="Q14" s="489" t="s">
        <v>504</v>
      </c>
      <c r="R14" s="253" t="s">
        <v>504</v>
      </c>
    </row>
    <row r="15" spans="1:18" ht="15" x14ac:dyDescent="0.2">
      <c r="A15" s="48">
        <v>8</v>
      </c>
      <c r="B15" s="114"/>
      <c r="C15" s="114"/>
      <c r="D15" s="114">
        <f t="shared" si="5"/>
        <v>0</v>
      </c>
      <c r="E15" s="114"/>
      <c r="F15" s="256"/>
      <c r="G15" s="246">
        <f t="shared" si="3"/>
        <v>2018</v>
      </c>
      <c r="H15" s="286">
        <v>4</v>
      </c>
      <c r="I15" s="269" t="s">
        <v>188</v>
      </c>
      <c r="J15" s="213"/>
      <c r="K15" s="213"/>
      <c r="L15" s="213"/>
      <c r="M15" s="221">
        <f t="shared" si="0"/>
        <v>0</v>
      </c>
      <c r="N15" s="278"/>
      <c r="O15" s="221">
        <f t="shared" si="1"/>
        <v>0</v>
      </c>
      <c r="P15" s="232">
        <f>'V_OPS &amp; INVEST Part 4'!O15</f>
        <v>0</v>
      </c>
      <c r="Q15" s="40" t="b">
        <f t="shared" si="4"/>
        <v>1</v>
      </c>
      <c r="R15" s="384" t="str">
        <f t="shared" si="2"/>
        <v>No</v>
      </c>
    </row>
    <row r="16" spans="1:18" ht="15" x14ac:dyDescent="0.2">
      <c r="A16" s="48">
        <v>9</v>
      </c>
      <c r="B16" s="114"/>
      <c r="C16" s="114"/>
      <c r="D16" s="114">
        <f t="shared" si="5"/>
        <v>0</v>
      </c>
      <c r="E16" s="114"/>
      <c r="F16" s="256"/>
      <c r="G16" s="246">
        <f t="shared" si="3"/>
        <v>2018</v>
      </c>
      <c r="H16" s="286">
        <v>5</v>
      </c>
      <c r="I16" s="269" t="s">
        <v>189</v>
      </c>
      <c r="J16" s="213"/>
      <c r="K16" s="213"/>
      <c r="L16" s="213"/>
      <c r="M16" s="221">
        <f t="shared" si="0"/>
        <v>0</v>
      </c>
      <c r="N16" s="213"/>
      <c r="O16" s="221">
        <f t="shared" si="1"/>
        <v>0</v>
      </c>
      <c r="P16" s="232">
        <f>'V_OPS &amp; INVEST Part 4'!O16</f>
        <v>0</v>
      </c>
      <c r="Q16" s="40" t="b">
        <f t="shared" si="4"/>
        <v>1</v>
      </c>
      <c r="R16" s="384" t="str">
        <f t="shared" si="2"/>
        <v>No</v>
      </c>
    </row>
    <row r="17" spans="1:18" ht="15" x14ac:dyDescent="0.2">
      <c r="A17" s="48">
        <v>10</v>
      </c>
      <c r="B17" s="114"/>
      <c r="C17" s="114"/>
      <c r="D17" s="114">
        <f t="shared" si="5"/>
        <v>0</v>
      </c>
      <c r="E17" s="114"/>
      <c r="F17" s="256"/>
      <c r="G17" s="246">
        <f t="shared" si="3"/>
        <v>2018</v>
      </c>
      <c r="H17" s="286">
        <v>6</v>
      </c>
      <c r="I17" s="269" t="s">
        <v>183</v>
      </c>
      <c r="J17" s="221">
        <f>SUM(J15:J16)</f>
        <v>0</v>
      </c>
      <c r="K17" s="221">
        <f t="shared" ref="K17:N17" si="6">SUM(K15:K16)</f>
        <v>0</v>
      </c>
      <c r="L17" s="221">
        <f t="shared" si="6"/>
        <v>0</v>
      </c>
      <c r="M17" s="221">
        <f t="shared" si="0"/>
        <v>0</v>
      </c>
      <c r="N17" s="221">
        <f t="shared" si="6"/>
        <v>0</v>
      </c>
      <c r="O17" s="221">
        <f t="shared" si="1"/>
        <v>0</v>
      </c>
      <c r="P17" s="232">
        <f>'V_OPS &amp; INVEST Part 4'!O17</f>
        <v>0</v>
      </c>
      <c r="Q17" s="40" t="b">
        <f t="shared" si="4"/>
        <v>1</v>
      </c>
      <c r="R17" s="384" t="str">
        <f t="shared" si="2"/>
        <v>No</v>
      </c>
    </row>
    <row r="18" spans="1:18" ht="15" x14ac:dyDescent="0.2">
      <c r="A18" s="48">
        <v>11</v>
      </c>
      <c r="B18" s="114"/>
      <c r="C18" s="114"/>
      <c r="D18" s="114">
        <f t="shared" si="5"/>
        <v>0</v>
      </c>
      <c r="E18" s="114"/>
      <c r="F18" s="256"/>
      <c r="G18" s="290">
        <f t="shared" si="3"/>
        <v>2018</v>
      </c>
      <c r="H18" s="286">
        <v>7</v>
      </c>
      <c r="I18" s="269" t="s">
        <v>184</v>
      </c>
      <c r="J18" s="221">
        <f>SUM(J13-J17)</f>
        <v>0</v>
      </c>
      <c r="K18" s="221">
        <f t="shared" ref="K18:N18" si="7">SUM(K13-K17)</f>
        <v>0</v>
      </c>
      <c r="L18" s="221">
        <f t="shared" si="7"/>
        <v>0</v>
      </c>
      <c r="M18" s="221">
        <f t="shared" si="0"/>
        <v>0</v>
      </c>
      <c r="N18" s="221">
        <f t="shared" si="7"/>
        <v>0</v>
      </c>
      <c r="O18" s="221">
        <f t="shared" si="1"/>
        <v>0</v>
      </c>
      <c r="P18" s="232">
        <f>'V_OPS &amp; INVEST Part 4'!O18</f>
        <v>0</v>
      </c>
      <c r="Q18" s="40" t="b">
        <f t="shared" si="4"/>
        <v>1</v>
      </c>
      <c r="R18" s="384" t="str">
        <f t="shared" si="2"/>
        <v>No</v>
      </c>
    </row>
  </sheetData>
  <sheetProtection password="C0A1" sheet="1" selectLockedCells="1"/>
  <mergeCells count="17">
    <mergeCell ref="F5:F6"/>
    <mergeCell ref="G5:G6"/>
    <mergeCell ref="J5:J6"/>
    <mergeCell ref="A5:A6"/>
    <mergeCell ref="B5:B6"/>
    <mergeCell ref="C5:C6"/>
    <mergeCell ref="D5:D6"/>
    <mergeCell ref="E5:E6"/>
    <mergeCell ref="G1:R2"/>
    <mergeCell ref="G3:R3"/>
    <mergeCell ref="H5:H6"/>
    <mergeCell ref="I5:I6"/>
    <mergeCell ref="Q5:Q6"/>
    <mergeCell ref="N5:N6"/>
    <mergeCell ref="M5:M6"/>
    <mergeCell ref="L5:L6"/>
    <mergeCell ref="K5:K6"/>
  </mergeCells>
  <conditionalFormatting sqref="Q9:Q11">
    <cfRule type="cellIs" dxfId="125" priority="5" operator="equal">
      <formula>TRUE</formula>
    </cfRule>
    <cfRule type="cellIs" dxfId="124" priority="6" stopIfTrue="1" operator="equal">
      <formula>FALSE</formula>
    </cfRule>
  </conditionalFormatting>
  <conditionalFormatting sqref="Q13">
    <cfRule type="cellIs" dxfId="123" priority="3" operator="equal">
      <formula>TRUE</formula>
    </cfRule>
    <cfRule type="cellIs" dxfId="122" priority="4" stopIfTrue="1" operator="equal">
      <formula>FALSE</formula>
    </cfRule>
  </conditionalFormatting>
  <conditionalFormatting sqref="Q15:Q18">
    <cfRule type="cellIs" dxfId="121" priority="1" operator="equal">
      <formula>TRUE</formula>
    </cfRule>
    <cfRule type="cellIs" dxfId="120" priority="2" stopIfTrue="1" operator="equal">
      <formula>FALSE</formula>
    </cfRule>
  </conditionalFormatting>
  <dataValidations count="6">
    <dataValidation type="whole" allowBlank="1" showInputMessage="1" showErrorMessage="1" error="Must be whole numbers." sqref="J8:O18 P8 P14">
      <formula1>-999999999999</formula1>
      <formula2>999999999999</formula2>
    </dataValidation>
    <dataValidation type="whole" allowBlank="1" showInputMessage="1" showErrorMessage="1" error="Must be a whole number. " sqref="J4:O4">
      <formula1>-999999999999</formula1>
      <formula2>999999999999</formula2>
    </dataValidation>
    <dataValidation type="list" allowBlank="1" showInputMessage="1" showErrorMessage="1" sqref="R6">
      <formula1>"As Set, All 'Yes'"</formula1>
    </dataValidation>
    <dataValidation allowBlank="1" showInputMessage="1" showErrorMessage="1" error="Must be a whole number. " sqref="O6:P6 R5 Q12:R12 Q14:R14 Q8:R8"/>
    <dataValidation type="list" allowBlank="1" showInputMessage="1" showErrorMessage="1" error="Must be a whole number. " sqref="R15:R18 R13 R9:R11">
      <formula1>"Yes, No"</formula1>
    </dataValidation>
    <dataValidation type="whole" allowBlank="1" showInputMessage="1" showErrorMessage="1" error="Must be whole numbers. " sqref="P9:P13 P15:P18">
      <formula1>-999999999999</formula1>
      <formula2>999999999999</formula2>
    </dataValidation>
  </dataValidations>
  <pageMargins left="0.5" right="0.5"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27</vt:i4>
      </vt:variant>
      <vt:variant>
        <vt:lpstr>Named Ranges</vt:lpstr>
      </vt:variant>
      <vt:variant>
        <vt:i4>4</vt:i4>
      </vt:variant>
    </vt:vector>
  </HeadingPairs>
  <TitlesOfParts>
    <vt:vector size="31" baseType="lpstr">
      <vt:lpstr>Version</vt:lpstr>
      <vt:lpstr>Instructions</vt:lpstr>
      <vt:lpstr>OPS &amp; INVEST Stmt Income</vt:lpstr>
      <vt:lpstr>OPS &amp; INVEST Part 1A</vt:lpstr>
      <vt:lpstr>OPS &amp; INVEST Part 1B</vt:lpstr>
      <vt:lpstr>OPS &amp; INVEST Part 2A</vt:lpstr>
      <vt:lpstr>OPS &amp; INVEST Part 2B</vt:lpstr>
      <vt:lpstr>OPS &amp; INVEST Part 3</vt:lpstr>
      <vt:lpstr>OPS &amp; INVEST Part 4</vt:lpstr>
      <vt:lpstr>Sch F - Part 1</vt:lpstr>
      <vt:lpstr>Sch F - Part 2</vt:lpstr>
      <vt:lpstr>Sch H - Part 1</vt:lpstr>
      <vt:lpstr>Sch H - Part 2</vt:lpstr>
      <vt:lpstr>Sch H - Part 3 &amp; Verification</vt:lpstr>
      <vt:lpstr>Sch H - Part 4</vt:lpstr>
      <vt:lpstr>Sch P Interrogatories</vt:lpstr>
      <vt:lpstr>Supp Sch Bus Written </vt:lpstr>
      <vt:lpstr>END OF DATA ENTRY TABS</vt:lpstr>
      <vt:lpstr>V_Data</vt:lpstr>
      <vt:lpstr>V_OPS &amp; INVEST Stmt Income</vt:lpstr>
      <vt:lpstr>V_OPS &amp; INVEST Part 1A</vt:lpstr>
      <vt:lpstr>V_OPS &amp; INVEST Part 1B</vt:lpstr>
      <vt:lpstr>V_OPS &amp; INVEST Part 2A</vt:lpstr>
      <vt:lpstr>V_OPS &amp; INVEST Part 2B</vt:lpstr>
      <vt:lpstr>V_OPS &amp; INVEST Part 3</vt:lpstr>
      <vt:lpstr>V_OPS &amp; INVEST Part 4</vt:lpstr>
      <vt:lpstr>V_Sch H - Part 4</vt:lpstr>
      <vt:lpstr>'OPS &amp; INVEST Part 1B'!Print_Area</vt:lpstr>
      <vt:lpstr>'OPS &amp; INVEST Stmt Income'!Print_Area</vt:lpstr>
      <vt:lpstr>'Sch H - Part 4'!Print_Area</vt:lpstr>
      <vt:lpstr>'Sch P Interrogatories'!Print_Area</vt:lpstr>
    </vt:vector>
  </TitlesOfParts>
  <Manager/>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crawfordw</dc:creator>
  <cp:keywords/>
  <dc:description/>
  <cp:lastModifiedBy>Joseph, Jeffrey</cp:lastModifiedBy>
  <cp:lastPrinted>2017-01-19T02:43:31Z</cp:lastPrinted>
  <dcterms:created xsi:type="dcterms:W3CDTF">2016-04-25T12:44:52Z</dcterms:created>
  <dcterms:modified xsi:type="dcterms:W3CDTF">2019-04-23T15:48:37Z</dcterms:modified>
  <cp:category/>
  <cp:contentStatus/>
</cp:coreProperties>
</file>